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2" i="26"/>
  <c r="M12"/>
  <c r="L12"/>
  <c r="K12"/>
  <c r="J12"/>
  <c r="I12"/>
  <c r="H12"/>
  <c r="F12"/>
  <c r="E12"/>
  <c r="D12"/>
  <c r="C12"/>
  <c r="G11"/>
  <c r="G10"/>
  <c r="G9"/>
  <c r="N20" i="25"/>
  <c r="M20"/>
  <c r="L20"/>
  <c r="K20"/>
  <c r="J20"/>
  <c r="I20"/>
  <c r="H20"/>
  <c r="F20"/>
  <c r="E20"/>
  <c r="D20"/>
  <c r="C20"/>
  <c r="G19"/>
  <c r="G18"/>
  <c r="G17"/>
  <c r="N9"/>
  <c r="N22" s="1"/>
  <c r="M9"/>
  <c r="M22" s="1"/>
  <c r="L9"/>
  <c r="K9"/>
  <c r="J9"/>
  <c r="I9"/>
  <c r="I22" s="1"/>
  <c r="H9"/>
  <c r="H22" s="1"/>
  <c r="F9"/>
  <c r="F22" s="1"/>
  <c r="E9"/>
  <c r="E22" s="1"/>
  <c r="D9"/>
  <c r="C9"/>
  <c r="C22" s="1"/>
  <c r="G8"/>
  <c r="G7"/>
  <c r="G6"/>
  <c r="D18" i="24"/>
  <c r="C18"/>
  <c r="N16"/>
  <c r="M16"/>
  <c r="L16"/>
  <c r="K16"/>
  <c r="J16"/>
  <c r="J18" s="1"/>
  <c r="I16"/>
  <c r="I18" s="1"/>
  <c r="H16"/>
  <c r="F16"/>
  <c r="E16"/>
  <c r="D16"/>
  <c r="C16"/>
  <c r="G15"/>
  <c r="G16" s="1"/>
  <c r="G18" s="1"/>
  <c r="N10"/>
  <c r="M10"/>
  <c r="L10"/>
  <c r="L18" s="1"/>
  <c r="K10"/>
  <c r="K18" s="1"/>
  <c r="J10"/>
  <c r="I10"/>
  <c r="H10"/>
  <c r="G10"/>
  <c r="F10"/>
  <c r="E10"/>
  <c r="D10"/>
  <c r="C10"/>
  <c r="G9"/>
  <c r="G8"/>
  <c r="N15" i="23"/>
  <c r="N17" s="1"/>
  <c r="M15"/>
  <c r="L15"/>
  <c r="L17" s="1"/>
  <c r="K15"/>
  <c r="J15"/>
  <c r="I15"/>
  <c r="H15"/>
  <c r="F15"/>
  <c r="F17" s="1"/>
  <c r="E15"/>
  <c r="D15"/>
  <c r="C15"/>
  <c r="G14"/>
  <c r="G15" s="1"/>
  <c r="N9"/>
  <c r="M9"/>
  <c r="L9"/>
  <c r="K9"/>
  <c r="K17" s="1"/>
  <c r="J9"/>
  <c r="J17" s="1"/>
  <c r="I9"/>
  <c r="I17" s="1"/>
  <c r="H9"/>
  <c r="H17" s="1"/>
  <c r="F9"/>
  <c r="E9"/>
  <c r="D9"/>
  <c r="D17" s="1"/>
  <c r="C9"/>
  <c r="C17" s="1"/>
  <c r="G7"/>
  <c r="G9" s="1"/>
  <c r="G6"/>
  <c r="G17" l="1"/>
  <c r="E17"/>
  <c r="M17"/>
  <c r="F18" i="24"/>
  <c r="N18"/>
  <c r="H18"/>
  <c r="E18"/>
  <c r="M18"/>
  <c r="G9" i="25"/>
  <c r="G22" s="1"/>
  <c r="K22"/>
  <c r="D22"/>
  <c r="J22"/>
  <c r="L22"/>
  <c r="G20"/>
  <c r="G12" i="26"/>
</calcChain>
</file>

<file path=xl/sharedStrings.xml><?xml version="1.0" encoding="utf-8"?>
<sst xmlns="http://schemas.openxmlformats.org/spreadsheetml/2006/main" count="192" uniqueCount="49">
  <si>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</si>
  <si>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</si>
  <si>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</si>
  <si>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</si>
  <si>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</si>
  <si>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</si>
  <si>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</si>
  <si>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</si>
  <si>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</si>
  <si>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</si>
  <si>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</si>
  <si>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</si>
  <si>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</si>
  <si>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</si>
  <si>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</si>
  <si>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</si>
  <si>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</si>
  <si>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</si>
  <si>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220/10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</si>
  <si>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</si>
  <si>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</si>
  <si>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</si>
  <si>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</si>
  <si>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</si>
  <si>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</si>
  <si>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</si>
  <si>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</si>
  <si>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№629, 1996</t>
  </si>
  <si>
    <t>Чай с лимоном и сахаром</t>
  </si>
  <si>
    <t>200/15/7</t>
  </si>
  <si>
    <t>10 ДЕНЬ</t>
  </si>
  <si>
    <t>№265, 1996</t>
  </si>
  <si>
    <t>Запеканка рисовая с творогом со сгущенным молоком</t>
  </si>
  <si>
    <t>ОБЕД</t>
  </si>
  <si>
    <t>ТТК №2</t>
  </si>
  <si>
    <t>Овощи порционно (помидор)</t>
  </si>
  <si>
    <t>200/10</t>
  </si>
  <si>
    <t>ПОЛДНИК</t>
  </si>
  <si>
    <t>Овощи порционно (огурец)</t>
  </si>
  <si>
    <t>200/15</t>
  </si>
  <si>
    <t>150/10</t>
  </si>
  <si>
    <t>№138, 1996</t>
  </si>
  <si>
    <t>Суп картофельный с горохом, курицей и гренками</t>
  </si>
  <si>
    <t>200/20/20</t>
  </si>
  <si>
    <t>ЗАВТРАК</t>
  </si>
  <si>
    <t>№394, 1996</t>
  </si>
  <si>
    <t>Жаркое из мяса</t>
  </si>
  <si>
    <t>Суп картофельный с горохом и курицей</t>
  </si>
  <si>
    <t xml:space="preserve">Фрукт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</si>
</sst>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Border="1" applyAlignment="1"/>
    <xf numFmtId="0" fontId="0" fillId="0" borderId="12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0" zoomScaleNormal="70" workbookViewId="0">
      <selection activeCell="B28" sqref="B28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>
      <c r="A1" s="37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37" t="s">
        <v>0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>
      <c r="A3" s="43" t="s">
        <v>1</v>
      </c>
      <c r="B3" s="43" t="s">
        <v>2</v>
      </c>
      <c r="C3" s="43" t="s">
        <v>3</v>
      </c>
      <c r="D3" s="42" t="s">
        <v>4</v>
      </c>
      <c r="E3" s="42"/>
      <c r="F3" s="42"/>
      <c r="G3" s="43" t="s">
        <v>5</v>
      </c>
      <c r="H3" s="43" t="s">
        <v>6</v>
      </c>
      <c r="I3" s="43"/>
      <c r="J3" s="43"/>
      <c r="K3" s="43" t="s">
        <v>7</v>
      </c>
      <c r="L3" s="43"/>
      <c r="M3" s="43"/>
      <c r="N3" s="43"/>
    </row>
    <row r="4" spans="1:14" ht="18">
      <c r="A4" s="43"/>
      <c r="B4" s="43"/>
      <c r="C4" s="43"/>
      <c r="D4" s="3" t="s">
        <v>8</v>
      </c>
      <c r="E4" s="4" t="s">
        <v>9</v>
      </c>
      <c r="F4" s="4" t="s">
        <v>10</v>
      </c>
      <c r="G4" s="43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8">
      <c r="A5" s="3" t="s">
        <v>31</v>
      </c>
      <c r="B5" s="7" t="s">
        <v>32</v>
      </c>
      <c r="C5" s="3" t="s">
        <v>18</v>
      </c>
      <c r="D5" s="6">
        <v>13.15</v>
      </c>
      <c r="E5" s="6">
        <v>10.24</v>
      </c>
      <c r="F5" s="6">
        <v>98.9</v>
      </c>
      <c r="G5" s="6">
        <v>540.38</v>
      </c>
      <c r="H5" s="6">
        <v>0.13</v>
      </c>
      <c r="I5" s="6">
        <v>1.79</v>
      </c>
      <c r="J5" s="6">
        <v>0.54</v>
      </c>
      <c r="K5" s="6">
        <v>389.68</v>
      </c>
      <c r="L5" s="6">
        <v>424.35</v>
      </c>
      <c r="M5" s="6">
        <v>81.010000000000005</v>
      </c>
      <c r="N5" s="6">
        <v>2.0299999999999998</v>
      </c>
    </row>
    <row r="6" spans="1:14" ht="18">
      <c r="A6" s="3" t="s">
        <v>19</v>
      </c>
      <c r="B6" s="7" t="s">
        <v>20</v>
      </c>
      <c r="C6" s="3">
        <v>200</v>
      </c>
      <c r="D6" s="5">
        <v>0.2</v>
      </c>
      <c r="E6" s="5">
        <v>0.05</v>
      </c>
      <c r="F6" s="5">
        <v>15.01</v>
      </c>
      <c r="G6" s="8">
        <f>(D6+F6)*4+(E6*9)</f>
        <v>61.29</v>
      </c>
      <c r="H6" s="5">
        <v>0</v>
      </c>
      <c r="I6" s="5">
        <v>0.1</v>
      </c>
      <c r="J6" s="5">
        <v>0</v>
      </c>
      <c r="K6" s="5">
        <v>5.25</v>
      </c>
      <c r="L6" s="5">
        <v>8.24</v>
      </c>
      <c r="M6" s="5">
        <v>4.4000000000000004</v>
      </c>
      <c r="N6" s="5">
        <v>0.86</v>
      </c>
    </row>
    <row r="7" spans="1:14" ht="18">
      <c r="A7" s="3"/>
      <c r="B7" s="7" t="s">
        <v>21</v>
      </c>
      <c r="C7" s="3">
        <v>40</v>
      </c>
      <c r="D7" s="3">
        <v>2.6</v>
      </c>
      <c r="E7" s="3">
        <v>0.7</v>
      </c>
      <c r="F7" s="3">
        <v>23.8</v>
      </c>
      <c r="G7" s="4">
        <f>(D7+F7)*4+(E7*9)</f>
        <v>111.9</v>
      </c>
      <c r="H7" s="3">
        <v>4.3999999999999997E-2</v>
      </c>
      <c r="I7" s="3">
        <v>0</v>
      </c>
      <c r="J7" s="3">
        <v>0</v>
      </c>
      <c r="K7" s="3">
        <v>7.6</v>
      </c>
      <c r="L7" s="3">
        <v>26</v>
      </c>
      <c r="M7" s="3">
        <v>5.2</v>
      </c>
      <c r="N7" s="3">
        <v>0.48</v>
      </c>
    </row>
    <row r="8" spans="1:14" ht="18">
      <c r="A8" s="3"/>
      <c r="B8" s="7" t="s">
        <v>22</v>
      </c>
      <c r="C8" s="3">
        <v>30</v>
      </c>
      <c r="D8" s="5">
        <v>45.1</v>
      </c>
      <c r="E8" s="5">
        <v>0.64</v>
      </c>
      <c r="F8" s="5">
        <v>1.68</v>
      </c>
      <c r="G8" s="5">
        <v>6.85</v>
      </c>
      <c r="H8" s="5">
        <v>0.01</v>
      </c>
      <c r="I8" s="5">
        <v>0</v>
      </c>
      <c r="J8" s="5">
        <v>0.02</v>
      </c>
      <c r="K8" s="5">
        <v>2.2999999999999998</v>
      </c>
      <c r="L8" s="5">
        <v>6.5</v>
      </c>
      <c r="M8" s="5">
        <v>1</v>
      </c>
      <c r="N8" s="5">
        <v>0.8</v>
      </c>
    </row>
    <row r="9" spans="1:14" ht="17.399999999999999">
      <c r="A9" s="9"/>
      <c r="B9" s="9" t="s">
        <v>23</v>
      </c>
      <c r="C9" s="11">
        <f>230+C6+C7+C8</f>
        <v>500</v>
      </c>
      <c r="D9" s="11">
        <f t="shared" ref="D9:N9" si="0">SUM(D5:D8)</f>
        <v>61.05</v>
      </c>
      <c r="E9" s="11">
        <f t="shared" si="0"/>
        <v>11.63</v>
      </c>
      <c r="F9" s="11">
        <f t="shared" si="0"/>
        <v>139.39000000000001</v>
      </c>
      <c r="G9" s="11">
        <f t="shared" si="0"/>
        <v>720.42</v>
      </c>
      <c r="H9" s="11">
        <f t="shared" si="0"/>
        <v>0.184</v>
      </c>
      <c r="I9" s="11">
        <f t="shared" si="0"/>
        <v>1.8900000000000001</v>
      </c>
      <c r="J9" s="11">
        <f t="shared" si="0"/>
        <v>0.56000000000000005</v>
      </c>
      <c r="K9" s="11">
        <f t="shared" si="0"/>
        <v>404.83000000000004</v>
      </c>
      <c r="L9" s="11">
        <f t="shared" si="0"/>
        <v>465.09000000000003</v>
      </c>
      <c r="M9" s="11">
        <f t="shared" si="0"/>
        <v>91.610000000000014</v>
      </c>
      <c r="N9" s="11">
        <f t="shared" si="0"/>
        <v>4.17</v>
      </c>
    </row>
    <row r="10" spans="1:14" ht="17.399999999999999">
      <c r="A10" s="1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45" t="s">
        <v>24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8">
      <c r="A12" s="50" t="s">
        <v>1</v>
      </c>
      <c r="B12" s="40" t="s">
        <v>2</v>
      </c>
      <c r="C12" s="40" t="s">
        <v>3</v>
      </c>
      <c r="D12" s="42" t="s">
        <v>4</v>
      </c>
      <c r="E12" s="42"/>
      <c r="F12" s="42"/>
      <c r="G12" s="43" t="s">
        <v>5</v>
      </c>
      <c r="H12" s="43" t="s">
        <v>6</v>
      </c>
      <c r="I12" s="43"/>
      <c r="J12" s="43"/>
      <c r="K12" s="43" t="s">
        <v>7</v>
      </c>
      <c r="L12" s="43"/>
      <c r="M12" s="43"/>
      <c r="N12" s="49"/>
    </row>
    <row r="13" spans="1:14" ht="18">
      <c r="A13" s="51"/>
      <c r="B13" s="41"/>
      <c r="C13" s="41"/>
      <c r="D13" s="3" t="s">
        <v>8</v>
      </c>
      <c r="E13" s="4" t="s">
        <v>9</v>
      </c>
      <c r="F13" s="4" t="s">
        <v>10</v>
      </c>
      <c r="G13" s="43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29" t="s">
        <v>17</v>
      </c>
    </row>
    <row r="14" spans="1:14" ht="36">
      <c r="A14" s="27"/>
      <c r="B14" s="7" t="s">
        <v>25</v>
      </c>
      <c r="C14" s="3">
        <v>200</v>
      </c>
      <c r="D14" s="26">
        <v>5.9</v>
      </c>
      <c r="E14" s="26">
        <v>6.75</v>
      </c>
      <c r="F14" s="26">
        <v>9.91</v>
      </c>
      <c r="G14" s="8">
        <f>(D14+F14)*4+(E14*9)</f>
        <v>123.99000000000001</v>
      </c>
      <c r="H14" s="26">
        <v>0.08</v>
      </c>
      <c r="I14" s="26">
        <v>2.74</v>
      </c>
      <c r="J14" s="26">
        <v>0.04</v>
      </c>
      <c r="K14" s="26">
        <v>253.2</v>
      </c>
      <c r="L14" s="26">
        <v>189.9</v>
      </c>
      <c r="M14" s="26">
        <v>29.54</v>
      </c>
      <c r="N14" s="30">
        <v>0.12</v>
      </c>
    </row>
    <row r="15" spans="1:14" ht="17.399999999999999">
      <c r="A15" s="19"/>
      <c r="B15" s="28" t="s">
        <v>23</v>
      </c>
      <c r="C15" s="21">
        <f>SUM(C11:C14)</f>
        <v>200</v>
      </c>
      <c r="D15" s="9">
        <f t="shared" ref="D15:N15" si="1">SUM(D11:D14)</f>
        <v>5.9</v>
      </c>
      <c r="E15" s="9">
        <f t="shared" si="1"/>
        <v>6.75</v>
      </c>
      <c r="F15" s="9">
        <f t="shared" si="1"/>
        <v>9.91</v>
      </c>
      <c r="G15" s="9">
        <f t="shared" si="1"/>
        <v>123.99000000000001</v>
      </c>
      <c r="H15" s="9">
        <f t="shared" si="1"/>
        <v>0.08</v>
      </c>
      <c r="I15" s="9">
        <f t="shared" si="1"/>
        <v>2.74</v>
      </c>
      <c r="J15" s="9">
        <f t="shared" si="1"/>
        <v>0.04</v>
      </c>
      <c r="K15" s="9">
        <f t="shared" si="1"/>
        <v>253.2</v>
      </c>
      <c r="L15" s="9">
        <f t="shared" si="1"/>
        <v>189.9</v>
      </c>
      <c r="M15" s="9">
        <f t="shared" si="1"/>
        <v>29.54</v>
      </c>
      <c r="N15" s="31">
        <f t="shared" si="1"/>
        <v>0.12</v>
      </c>
    </row>
    <row r="16" spans="1:14" ht="17.399999999999999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2"/>
    </row>
    <row r="17" spans="1:14" ht="17.399999999999999">
      <c r="A17" s="12"/>
      <c r="B17" s="9" t="s">
        <v>26</v>
      </c>
      <c r="C17" s="11">
        <f>C9+C15</f>
        <v>700</v>
      </c>
      <c r="D17" s="11">
        <f t="shared" ref="D17:N17" si="2">D9+D15</f>
        <v>66.95</v>
      </c>
      <c r="E17" s="11">
        <f t="shared" si="2"/>
        <v>18.380000000000003</v>
      </c>
      <c r="F17" s="11">
        <f t="shared" si="2"/>
        <v>149.30000000000001</v>
      </c>
      <c r="G17" s="11">
        <f t="shared" si="2"/>
        <v>844.41</v>
      </c>
      <c r="H17" s="11">
        <f t="shared" si="2"/>
        <v>0.26400000000000001</v>
      </c>
      <c r="I17" s="11">
        <f t="shared" si="2"/>
        <v>4.6300000000000008</v>
      </c>
      <c r="J17" s="11">
        <f t="shared" si="2"/>
        <v>0.60000000000000009</v>
      </c>
      <c r="K17" s="11">
        <f t="shared" si="2"/>
        <v>658.03</v>
      </c>
      <c r="L17" s="11">
        <f t="shared" si="2"/>
        <v>654.99</v>
      </c>
      <c r="M17" s="11">
        <f t="shared" si="2"/>
        <v>121.15</v>
      </c>
      <c r="N17" s="11">
        <f t="shared" si="2"/>
        <v>4.29</v>
      </c>
    </row>
    <row r="18" spans="1:14" ht="17.39999999999999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workbookViewId="0">
      <selection activeCell="B30" sqref="B30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37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399999999999999" customHeight="1">
      <c r="A2" s="37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399999999999999" customHeight="1">
      <c r="A3" s="43" t="s">
        <v>1</v>
      </c>
      <c r="B3" s="43" t="s">
        <v>2</v>
      </c>
      <c r="C3" s="43" t="s">
        <v>3</v>
      </c>
      <c r="D3" s="42" t="s">
        <v>4</v>
      </c>
      <c r="E3" s="42"/>
      <c r="F3" s="42"/>
      <c r="G3" s="43" t="s">
        <v>5</v>
      </c>
      <c r="H3" s="43" t="s">
        <v>6</v>
      </c>
      <c r="I3" s="43"/>
      <c r="J3" s="43"/>
      <c r="K3" s="43" t="s">
        <v>7</v>
      </c>
      <c r="L3" s="43"/>
      <c r="M3" s="43"/>
      <c r="N3" s="43"/>
    </row>
    <row r="4" spans="1:14" ht="17.399999999999999" customHeight="1">
      <c r="A4" s="43"/>
      <c r="B4" s="43"/>
      <c r="C4" s="43"/>
      <c r="D4" s="3" t="s">
        <v>8</v>
      </c>
      <c r="E4" s="4" t="s">
        <v>9</v>
      </c>
      <c r="F4" s="4" t="s">
        <v>10</v>
      </c>
      <c r="G4" s="43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2" t="s">
        <v>34</v>
      </c>
      <c r="B5" s="13" t="s">
        <v>35</v>
      </c>
      <c r="C5" s="2">
        <v>60</v>
      </c>
      <c r="D5" s="5">
        <v>0.48</v>
      </c>
      <c r="E5" s="5">
        <v>0.06</v>
      </c>
      <c r="F5" s="5">
        <v>1.56</v>
      </c>
      <c r="G5" s="5">
        <v>8.6999999999999993</v>
      </c>
      <c r="H5" s="6">
        <v>0.01</v>
      </c>
      <c r="I5" s="5">
        <v>6</v>
      </c>
      <c r="J5" s="5">
        <v>0</v>
      </c>
      <c r="K5" s="5">
        <v>13.8</v>
      </c>
      <c r="L5" s="5">
        <v>25.2</v>
      </c>
      <c r="M5" s="5">
        <v>8.4</v>
      </c>
      <c r="N5" s="5">
        <v>0.36</v>
      </c>
    </row>
    <row r="6" spans="1:14" ht="17.399999999999999" customHeight="1">
      <c r="A6" s="2" t="s">
        <v>41</v>
      </c>
      <c r="B6" s="13" t="s">
        <v>42</v>
      </c>
      <c r="C6" s="2" t="s">
        <v>43</v>
      </c>
      <c r="D6" s="6">
        <v>10.89</v>
      </c>
      <c r="E6" s="6">
        <v>5.9</v>
      </c>
      <c r="F6" s="6">
        <v>20.65</v>
      </c>
      <c r="G6" s="6">
        <v>179.26</v>
      </c>
      <c r="H6" s="6">
        <v>0.24</v>
      </c>
      <c r="I6" s="6">
        <v>1.25</v>
      </c>
      <c r="J6" s="6">
        <v>0.04</v>
      </c>
      <c r="K6" s="6">
        <v>43.14</v>
      </c>
      <c r="L6" s="6">
        <v>142.82</v>
      </c>
      <c r="M6" s="6">
        <v>39.46</v>
      </c>
      <c r="N6" s="6">
        <v>2.39</v>
      </c>
    </row>
    <row r="7" spans="1:14" ht="17.399999999999999" customHeight="1">
      <c r="A7" s="3" t="s">
        <v>31</v>
      </c>
      <c r="B7" s="7" t="s">
        <v>32</v>
      </c>
      <c r="C7" s="3" t="s">
        <v>40</v>
      </c>
      <c r="D7" s="15">
        <v>9.1999999999999993</v>
      </c>
      <c r="E7" s="15">
        <v>7.3</v>
      </c>
      <c r="F7" s="15">
        <v>69.2</v>
      </c>
      <c r="G7" s="8">
        <v>378.9</v>
      </c>
      <c r="H7" s="15">
        <v>0.1</v>
      </c>
      <c r="I7" s="15">
        <v>1.5</v>
      </c>
      <c r="J7" s="15">
        <v>0.5</v>
      </c>
      <c r="K7" s="15">
        <v>363.4</v>
      </c>
      <c r="L7" s="15">
        <v>359</v>
      </c>
      <c r="M7" s="15">
        <v>66.099999999999994</v>
      </c>
      <c r="N7" s="15">
        <v>1.5</v>
      </c>
    </row>
    <row r="8" spans="1:14" ht="17.399999999999999" customHeight="1">
      <c r="A8" s="3" t="s">
        <v>19</v>
      </c>
      <c r="B8" s="7" t="s">
        <v>20</v>
      </c>
      <c r="C8" s="3">
        <v>200</v>
      </c>
      <c r="D8" s="5">
        <v>0.2</v>
      </c>
      <c r="E8" s="5">
        <v>0.05</v>
      </c>
      <c r="F8" s="5">
        <v>15.01</v>
      </c>
      <c r="G8" s="8">
        <f>(D8+F8)*4+(E8*9)</f>
        <v>61.29</v>
      </c>
      <c r="H8" s="5">
        <v>0</v>
      </c>
      <c r="I8" s="5">
        <v>0.1</v>
      </c>
      <c r="J8" s="5">
        <v>0</v>
      </c>
      <c r="K8" s="5">
        <v>5.25</v>
      </c>
      <c r="L8" s="5">
        <v>8.24</v>
      </c>
      <c r="M8" s="5">
        <v>4.4000000000000004</v>
      </c>
      <c r="N8" s="5">
        <v>0.86</v>
      </c>
    </row>
    <row r="9" spans="1:14" ht="17.399999999999999" customHeight="1">
      <c r="A9" s="3"/>
      <c r="B9" s="7" t="s">
        <v>21</v>
      </c>
      <c r="C9" s="3">
        <v>40</v>
      </c>
      <c r="D9" s="3">
        <v>2.6</v>
      </c>
      <c r="E9" s="3">
        <v>0.7</v>
      </c>
      <c r="F9" s="3">
        <v>23.8</v>
      </c>
      <c r="G9" s="4">
        <f>(D9+F9)*4+(E9*9)</f>
        <v>111.9</v>
      </c>
      <c r="H9" s="3">
        <v>4.3999999999999997E-2</v>
      </c>
      <c r="I9" s="3">
        <v>0</v>
      </c>
      <c r="J9" s="3">
        <v>0</v>
      </c>
      <c r="K9" s="3">
        <v>7.6</v>
      </c>
      <c r="L9" s="3">
        <v>26</v>
      </c>
      <c r="M9" s="3">
        <v>5.2</v>
      </c>
      <c r="N9" s="3">
        <v>0.48</v>
      </c>
    </row>
    <row r="10" spans="1:14" ht="17.399999999999999" customHeight="1">
      <c r="A10" s="9"/>
      <c r="B10" s="9" t="s">
        <v>23</v>
      </c>
      <c r="C10" s="11">
        <f>C5+200+20+20+160+C8+C9</f>
        <v>700</v>
      </c>
      <c r="D10" s="11">
        <f t="shared" ref="D10:N10" si="0">SUM(D5:D9)</f>
        <v>23.37</v>
      </c>
      <c r="E10" s="11">
        <f t="shared" si="0"/>
        <v>14.01</v>
      </c>
      <c r="F10" s="11">
        <f t="shared" si="0"/>
        <v>130.22</v>
      </c>
      <c r="G10" s="11">
        <f t="shared" si="0"/>
        <v>740.04999999999984</v>
      </c>
      <c r="H10" s="11">
        <f t="shared" si="0"/>
        <v>0.39399999999999996</v>
      </c>
      <c r="I10" s="11">
        <f t="shared" si="0"/>
        <v>8.85</v>
      </c>
      <c r="J10" s="11">
        <f t="shared" si="0"/>
        <v>0.54</v>
      </c>
      <c r="K10" s="11">
        <f t="shared" si="0"/>
        <v>433.19</v>
      </c>
      <c r="L10" s="11">
        <f t="shared" si="0"/>
        <v>561.26</v>
      </c>
      <c r="M10" s="11">
        <f t="shared" si="0"/>
        <v>123.56</v>
      </c>
      <c r="N10" s="11">
        <f t="shared" si="0"/>
        <v>5.59</v>
      </c>
    </row>
    <row r="11" spans="1:14" ht="17.399999999999999" customHeight="1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7.399999999999999" customHeight="1">
      <c r="A12" s="45" t="s">
        <v>37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7.399999999999999" customHeight="1">
      <c r="A13" s="50" t="s">
        <v>1</v>
      </c>
      <c r="B13" s="40" t="s">
        <v>2</v>
      </c>
      <c r="C13" s="40" t="s">
        <v>3</v>
      </c>
      <c r="D13" s="42" t="s">
        <v>4</v>
      </c>
      <c r="E13" s="42"/>
      <c r="F13" s="42"/>
      <c r="G13" s="43" t="s">
        <v>5</v>
      </c>
      <c r="H13" s="43" t="s">
        <v>6</v>
      </c>
      <c r="I13" s="43"/>
      <c r="J13" s="43"/>
      <c r="K13" s="43" t="s">
        <v>7</v>
      </c>
      <c r="L13" s="43"/>
      <c r="M13" s="43"/>
      <c r="N13" s="49"/>
    </row>
    <row r="14" spans="1:14" ht="17.399999999999999" customHeight="1">
      <c r="A14" s="51"/>
      <c r="B14" s="41"/>
      <c r="C14" s="41"/>
      <c r="D14" s="3" t="s">
        <v>8</v>
      </c>
      <c r="E14" s="4" t="s">
        <v>9</v>
      </c>
      <c r="F14" s="4" t="s">
        <v>10</v>
      </c>
      <c r="G14" s="43"/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29" t="s">
        <v>17</v>
      </c>
    </row>
    <row r="15" spans="1:14" ht="17.399999999999999" customHeight="1">
      <c r="A15" s="27"/>
      <c r="B15" s="7" t="s">
        <v>25</v>
      </c>
      <c r="C15" s="3">
        <v>200</v>
      </c>
      <c r="D15" s="26">
        <v>5.9</v>
      </c>
      <c r="E15" s="26">
        <v>6.75</v>
      </c>
      <c r="F15" s="26">
        <v>9.91</v>
      </c>
      <c r="G15" s="8">
        <f>(D15+F15)*4+(E15*9)</f>
        <v>123.99000000000001</v>
      </c>
      <c r="H15" s="26">
        <v>0.08</v>
      </c>
      <c r="I15" s="26">
        <v>2.74</v>
      </c>
      <c r="J15" s="26">
        <v>0.04</v>
      </c>
      <c r="K15" s="26">
        <v>253.2</v>
      </c>
      <c r="L15" s="26">
        <v>189.9</v>
      </c>
      <c r="M15" s="26">
        <v>29.54</v>
      </c>
      <c r="N15" s="30">
        <v>0.12</v>
      </c>
    </row>
    <row r="16" spans="1:14" ht="17.399999999999999" customHeight="1">
      <c r="A16" s="19"/>
      <c r="B16" s="28" t="s">
        <v>23</v>
      </c>
      <c r="C16" s="21">
        <f>SUM(C12:C15)</f>
        <v>200</v>
      </c>
      <c r="D16" s="9">
        <f t="shared" ref="D16:N16" si="1">SUM(D12:D15)</f>
        <v>5.9</v>
      </c>
      <c r="E16" s="9">
        <f t="shared" si="1"/>
        <v>6.75</v>
      </c>
      <c r="F16" s="9">
        <f t="shared" si="1"/>
        <v>9.91</v>
      </c>
      <c r="G16" s="9">
        <f t="shared" si="1"/>
        <v>123.99000000000001</v>
      </c>
      <c r="H16" s="9">
        <f t="shared" si="1"/>
        <v>0.08</v>
      </c>
      <c r="I16" s="9">
        <f t="shared" si="1"/>
        <v>2.74</v>
      </c>
      <c r="J16" s="9">
        <f t="shared" si="1"/>
        <v>0.04</v>
      </c>
      <c r="K16" s="9">
        <f t="shared" si="1"/>
        <v>253.2</v>
      </c>
      <c r="L16" s="9">
        <f t="shared" si="1"/>
        <v>189.9</v>
      </c>
      <c r="M16" s="9">
        <f t="shared" si="1"/>
        <v>29.54</v>
      </c>
      <c r="N16" s="31">
        <f t="shared" si="1"/>
        <v>0.12</v>
      </c>
    </row>
    <row r="17" spans="1:14" ht="17.399999999999999" customHeight="1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2"/>
    </row>
    <row r="18" spans="1:14" ht="17.399999999999999" customHeight="1">
      <c r="A18" s="12"/>
      <c r="B18" s="9" t="s">
        <v>26</v>
      </c>
      <c r="C18" s="11">
        <f>C10+C16</f>
        <v>900</v>
      </c>
      <c r="D18" s="11">
        <f t="shared" ref="D18:N18" si="2">D10+D16</f>
        <v>29.270000000000003</v>
      </c>
      <c r="E18" s="11">
        <f t="shared" si="2"/>
        <v>20.759999999999998</v>
      </c>
      <c r="F18" s="11">
        <f t="shared" si="2"/>
        <v>140.13</v>
      </c>
      <c r="G18" s="11">
        <f t="shared" si="2"/>
        <v>864.03999999999985</v>
      </c>
      <c r="H18" s="11">
        <f t="shared" si="2"/>
        <v>0.47399999999999998</v>
      </c>
      <c r="I18" s="11">
        <f t="shared" si="2"/>
        <v>11.59</v>
      </c>
      <c r="J18" s="11">
        <f t="shared" si="2"/>
        <v>0.58000000000000007</v>
      </c>
      <c r="K18" s="11">
        <f t="shared" si="2"/>
        <v>686.39</v>
      </c>
      <c r="L18" s="11">
        <f t="shared" si="2"/>
        <v>751.16</v>
      </c>
      <c r="M18" s="11">
        <f t="shared" si="2"/>
        <v>153.1</v>
      </c>
      <c r="N18" s="11">
        <f t="shared" si="2"/>
        <v>5.71</v>
      </c>
    </row>
    <row r="19" spans="1:14" ht="17.399999999999999" customHeight="1"/>
    <row r="20" spans="1:14" ht="17.399999999999999" customHeight="1"/>
  </sheetData>
  <mergeCells count="17"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A3:A4"/>
    <mergeCell ref="A13:A14"/>
    <mergeCell ref="B3:B4"/>
    <mergeCell ref="B13:B14"/>
    <mergeCell ref="C3:C4"/>
    <mergeCell ref="C13:C14"/>
    <mergeCell ref="G3:G4"/>
    <mergeCell ref="G13:G1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60" zoomScaleNormal="60" workbookViewId="0">
      <selection activeCell="C43" sqref="C43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37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399999999999999" customHeight="1">
      <c r="A2" s="37" t="s">
        <v>44</v>
      </c>
      <c r="B2" s="5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399999999999999" customHeight="1">
      <c r="A3" s="43" t="s">
        <v>1</v>
      </c>
      <c r="B3" s="43" t="s">
        <v>2</v>
      </c>
      <c r="C3" s="43" t="s">
        <v>3</v>
      </c>
      <c r="D3" s="42" t="s">
        <v>4</v>
      </c>
      <c r="E3" s="42"/>
      <c r="F3" s="42"/>
      <c r="G3" s="43" t="s">
        <v>5</v>
      </c>
      <c r="H3" s="43" t="s">
        <v>6</v>
      </c>
      <c r="I3" s="43"/>
      <c r="J3" s="43"/>
      <c r="K3" s="43" t="s">
        <v>7</v>
      </c>
      <c r="L3" s="43"/>
      <c r="M3" s="43"/>
      <c r="N3" s="43"/>
    </row>
    <row r="4" spans="1:14" ht="17.399999999999999" customHeight="1">
      <c r="A4" s="43"/>
      <c r="B4" s="43"/>
      <c r="C4" s="43"/>
      <c r="D4" s="3" t="s">
        <v>8</v>
      </c>
      <c r="E4" s="4" t="s">
        <v>9</v>
      </c>
      <c r="F4" s="4" t="s">
        <v>10</v>
      </c>
      <c r="G4" s="43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4" t="s">
        <v>34</v>
      </c>
      <c r="B5" s="14" t="s">
        <v>38</v>
      </c>
      <c r="C5" s="4">
        <v>60</v>
      </c>
      <c r="D5" s="5">
        <v>0.48</v>
      </c>
      <c r="E5" s="5">
        <v>0.06</v>
      </c>
      <c r="F5" s="5">
        <v>1.56</v>
      </c>
      <c r="G5" s="5">
        <v>8.6999999999999993</v>
      </c>
      <c r="H5" s="6">
        <v>0.01</v>
      </c>
      <c r="I5" s="5">
        <v>6</v>
      </c>
      <c r="J5" s="5">
        <v>0</v>
      </c>
      <c r="K5" s="5">
        <v>13.8</v>
      </c>
      <c r="L5" s="5">
        <v>25.2</v>
      </c>
      <c r="M5" s="5">
        <v>8.4</v>
      </c>
      <c r="N5" s="5">
        <v>0.36</v>
      </c>
    </row>
    <row r="6" spans="1:14" ht="17.399999999999999" customHeight="1">
      <c r="A6" s="3" t="s">
        <v>45</v>
      </c>
      <c r="B6" s="7" t="s">
        <v>46</v>
      </c>
      <c r="C6" s="3">
        <v>200</v>
      </c>
      <c r="D6" s="5">
        <v>18.18</v>
      </c>
      <c r="E6" s="5">
        <v>6.34</v>
      </c>
      <c r="F6" s="5">
        <v>17.95</v>
      </c>
      <c r="G6" s="8">
        <f t="shared" ref="G6:G8" si="0">(D6+F6)*4+(E6*9)</f>
        <v>201.57999999999998</v>
      </c>
      <c r="H6" s="5">
        <v>0.2</v>
      </c>
      <c r="I6" s="5">
        <v>22.56</v>
      </c>
      <c r="J6" s="5">
        <v>0.02</v>
      </c>
      <c r="K6" s="5">
        <v>23.85</v>
      </c>
      <c r="L6" s="5">
        <v>232.48</v>
      </c>
      <c r="M6" s="5">
        <v>45.07</v>
      </c>
      <c r="N6" s="5">
        <v>2.78</v>
      </c>
    </row>
    <row r="7" spans="1:14" ht="17.399999999999999" customHeight="1">
      <c r="A7" s="3" t="s">
        <v>27</v>
      </c>
      <c r="B7" s="7" t="s">
        <v>28</v>
      </c>
      <c r="C7" s="3" t="s">
        <v>29</v>
      </c>
      <c r="D7" s="5">
        <v>0.26</v>
      </c>
      <c r="E7" s="5">
        <v>0.05</v>
      </c>
      <c r="F7" s="5">
        <v>15.22</v>
      </c>
      <c r="G7" s="8">
        <f t="shared" si="0"/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</row>
    <row r="8" spans="1:14" ht="17.399999999999999" customHeight="1">
      <c r="A8" s="3"/>
      <c r="B8" s="7" t="s">
        <v>21</v>
      </c>
      <c r="C8" s="3">
        <v>40</v>
      </c>
      <c r="D8" s="3">
        <v>2.6</v>
      </c>
      <c r="E8" s="3">
        <v>0.7</v>
      </c>
      <c r="F8" s="3">
        <v>23.8</v>
      </c>
      <c r="G8" s="4">
        <f t="shared" si="0"/>
        <v>111.9</v>
      </c>
      <c r="H8" s="3">
        <v>4.3999999999999997E-2</v>
      </c>
      <c r="I8" s="3">
        <v>0</v>
      </c>
      <c r="J8" s="3">
        <v>0</v>
      </c>
      <c r="K8" s="3">
        <v>7.6</v>
      </c>
      <c r="L8" s="3">
        <v>26</v>
      </c>
      <c r="M8" s="3">
        <v>5.2</v>
      </c>
      <c r="N8" s="3">
        <v>0.48</v>
      </c>
    </row>
    <row r="9" spans="1:14" ht="17.399999999999999" customHeight="1">
      <c r="A9" s="9"/>
      <c r="B9" s="10" t="s">
        <v>23</v>
      </c>
      <c r="C9" s="11">
        <f>C5+C6+215+7+C8</f>
        <v>522</v>
      </c>
      <c r="D9" s="11">
        <f t="shared" ref="D9:N9" si="1">SUM(D5:D8)</f>
        <v>21.520000000000003</v>
      </c>
      <c r="E9" s="11">
        <f t="shared" si="1"/>
        <v>7.1499999999999995</v>
      </c>
      <c r="F9" s="11">
        <f t="shared" si="1"/>
        <v>58.53</v>
      </c>
      <c r="G9" s="11">
        <f t="shared" si="1"/>
        <v>384.54999999999995</v>
      </c>
      <c r="H9" s="11">
        <f t="shared" si="1"/>
        <v>0.254</v>
      </c>
      <c r="I9" s="11">
        <f t="shared" si="1"/>
        <v>31.459999999999997</v>
      </c>
      <c r="J9" s="11">
        <f t="shared" si="1"/>
        <v>0.02</v>
      </c>
      <c r="K9" s="11">
        <f t="shared" si="1"/>
        <v>53.300000000000004</v>
      </c>
      <c r="L9" s="11">
        <f t="shared" si="1"/>
        <v>293.45999999999998</v>
      </c>
      <c r="M9" s="11">
        <f t="shared" si="1"/>
        <v>63.910000000000004</v>
      </c>
      <c r="N9" s="11">
        <f t="shared" si="1"/>
        <v>4.5199999999999996</v>
      </c>
    </row>
    <row r="10" spans="1:14" ht="17.399999999999999" customHeight="1">
      <c r="A10" s="18"/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7.399999999999999" customHeight="1">
      <c r="A11" s="45" t="s">
        <v>33</v>
      </c>
      <c r="B11" s="5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7.399999999999999" customHeight="1">
      <c r="A12" s="50" t="s">
        <v>1</v>
      </c>
      <c r="B12" s="40" t="s">
        <v>2</v>
      </c>
      <c r="C12" s="40" t="s">
        <v>3</v>
      </c>
      <c r="D12" s="42" t="s">
        <v>4</v>
      </c>
      <c r="E12" s="42"/>
      <c r="F12" s="42"/>
      <c r="G12" s="43" t="s">
        <v>5</v>
      </c>
      <c r="H12" s="43" t="s">
        <v>6</v>
      </c>
      <c r="I12" s="43"/>
      <c r="J12" s="43"/>
      <c r="K12" s="43" t="s">
        <v>7</v>
      </c>
      <c r="L12" s="43"/>
      <c r="M12" s="43"/>
      <c r="N12" s="43"/>
    </row>
    <row r="13" spans="1:14" ht="17.399999999999999" customHeight="1">
      <c r="A13" s="51"/>
      <c r="B13" s="41"/>
      <c r="C13" s="41"/>
      <c r="D13" s="3" t="s">
        <v>8</v>
      </c>
      <c r="E13" s="4" t="s">
        <v>9</v>
      </c>
      <c r="F13" s="4" t="s">
        <v>10</v>
      </c>
      <c r="G13" s="43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2" t="s">
        <v>34</v>
      </c>
      <c r="B14" s="13" t="s">
        <v>35</v>
      </c>
      <c r="C14" s="2">
        <v>60</v>
      </c>
      <c r="D14" s="5">
        <v>0.48</v>
      </c>
      <c r="E14" s="5">
        <v>0.06</v>
      </c>
      <c r="F14" s="5">
        <v>1.56</v>
      </c>
      <c r="G14" s="5">
        <v>8.6999999999999993</v>
      </c>
      <c r="H14" s="6">
        <v>0.01</v>
      </c>
      <c r="I14" s="5">
        <v>6</v>
      </c>
      <c r="J14" s="5">
        <v>0</v>
      </c>
      <c r="K14" s="5">
        <v>13.8</v>
      </c>
      <c r="L14" s="5">
        <v>25.2</v>
      </c>
      <c r="M14" s="5">
        <v>8.4</v>
      </c>
      <c r="N14" s="5">
        <v>0.36</v>
      </c>
    </row>
    <row r="15" spans="1:14" ht="17.399999999999999" customHeight="1">
      <c r="A15" s="2" t="s">
        <v>41</v>
      </c>
      <c r="B15" s="13" t="s">
        <v>47</v>
      </c>
      <c r="C15" s="2" t="s">
        <v>39</v>
      </c>
      <c r="D15" s="6">
        <v>10.89</v>
      </c>
      <c r="E15" s="6">
        <v>5.9</v>
      </c>
      <c r="F15" s="6">
        <v>20.65</v>
      </c>
      <c r="G15" s="6">
        <v>179.26</v>
      </c>
      <c r="H15" s="6">
        <v>0.24</v>
      </c>
      <c r="I15" s="6">
        <v>1.25</v>
      </c>
      <c r="J15" s="6">
        <v>0.04</v>
      </c>
      <c r="K15" s="6">
        <v>43.14</v>
      </c>
      <c r="L15" s="6">
        <v>142.82</v>
      </c>
      <c r="M15" s="6">
        <v>39.46</v>
      </c>
      <c r="N15" s="6">
        <v>2.39</v>
      </c>
    </row>
    <row r="16" spans="1:14" ht="17.399999999999999" customHeight="1">
      <c r="A16" s="3" t="s">
        <v>31</v>
      </c>
      <c r="B16" s="7" t="s">
        <v>32</v>
      </c>
      <c r="C16" s="3" t="s">
        <v>40</v>
      </c>
      <c r="D16" s="15">
        <v>9.1999999999999993</v>
      </c>
      <c r="E16" s="15">
        <v>7.3</v>
      </c>
      <c r="F16" s="15">
        <v>69.2</v>
      </c>
      <c r="G16" s="8">
        <v>378.9</v>
      </c>
      <c r="H16" s="15">
        <v>0.1</v>
      </c>
      <c r="I16" s="15">
        <v>1.5</v>
      </c>
      <c r="J16" s="15">
        <v>0.5</v>
      </c>
      <c r="K16" s="15">
        <v>363.4</v>
      </c>
      <c r="L16" s="15">
        <v>359</v>
      </c>
      <c r="M16" s="15">
        <v>66.099999999999994</v>
      </c>
      <c r="N16" s="15">
        <v>1.5</v>
      </c>
    </row>
    <row r="17" spans="1:14" ht="17.399999999999999" customHeight="1">
      <c r="A17" s="3" t="s">
        <v>19</v>
      </c>
      <c r="B17" s="7" t="s">
        <v>20</v>
      </c>
      <c r="C17" s="3">
        <v>200</v>
      </c>
      <c r="D17" s="5">
        <v>0.2</v>
      </c>
      <c r="E17" s="5">
        <v>0.05</v>
      </c>
      <c r="F17" s="5">
        <v>15.01</v>
      </c>
      <c r="G17" s="8">
        <f t="shared" ref="G17:G19" si="2">(D17+F17)*4+(E17*9)</f>
        <v>61.29</v>
      </c>
      <c r="H17" s="5">
        <v>0</v>
      </c>
      <c r="I17" s="5">
        <v>0.1</v>
      </c>
      <c r="J17" s="5">
        <v>0</v>
      </c>
      <c r="K17" s="5">
        <v>5.25</v>
      </c>
      <c r="L17" s="5">
        <v>8.24</v>
      </c>
      <c r="M17" s="5">
        <v>4.4000000000000004</v>
      </c>
      <c r="N17" s="5">
        <v>0.86</v>
      </c>
    </row>
    <row r="18" spans="1:14" ht="17.399999999999999" customHeight="1">
      <c r="A18" s="3"/>
      <c r="B18" s="7" t="s">
        <v>21</v>
      </c>
      <c r="C18" s="3">
        <v>40</v>
      </c>
      <c r="D18" s="3">
        <v>2.6</v>
      </c>
      <c r="E18" s="3">
        <v>0.7</v>
      </c>
      <c r="F18" s="3">
        <v>23.8</v>
      </c>
      <c r="G18" s="4">
        <f t="shared" si="2"/>
        <v>111.9</v>
      </c>
      <c r="H18" s="3">
        <v>4.3999999999999997E-2</v>
      </c>
      <c r="I18" s="3">
        <v>0</v>
      </c>
      <c r="J18" s="3">
        <v>0</v>
      </c>
      <c r="K18" s="3">
        <v>7.6</v>
      </c>
      <c r="L18" s="3">
        <v>26</v>
      </c>
      <c r="M18" s="3">
        <v>5.2</v>
      </c>
      <c r="N18" s="3">
        <v>0.48</v>
      </c>
    </row>
    <row r="19" spans="1:14" ht="17.399999999999999" customHeight="1">
      <c r="A19" s="3"/>
      <c r="B19" s="7" t="s">
        <v>48</v>
      </c>
      <c r="C19" s="3">
        <v>100</v>
      </c>
      <c r="D19" s="5">
        <v>1.5</v>
      </c>
      <c r="E19" s="5">
        <v>0.5</v>
      </c>
      <c r="F19" s="5">
        <v>21</v>
      </c>
      <c r="G19" s="5">
        <f t="shared" si="2"/>
        <v>94.5</v>
      </c>
      <c r="H19" s="5">
        <v>0.04</v>
      </c>
      <c r="I19" s="5">
        <v>10</v>
      </c>
      <c r="J19" s="5">
        <v>0.02</v>
      </c>
      <c r="K19" s="5">
        <v>8</v>
      </c>
      <c r="L19" s="5">
        <v>28</v>
      </c>
      <c r="M19" s="5">
        <v>42</v>
      </c>
      <c r="N19" s="5">
        <v>0.6</v>
      </c>
    </row>
    <row r="20" spans="1:14" ht="17.399999999999999" customHeight="1">
      <c r="A20" s="19"/>
      <c r="B20" s="20" t="s">
        <v>23</v>
      </c>
      <c r="C20" s="21">
        <f>C14+215+160+C17+C18+C19</f>
        <v>775</v>
      </c>
      <c r="D20" s="21">
        <f t="shared" ref="D20:N20" si="3">SUM(D14:D19)</f>
        <v>24.87</v>
      </c>
      <c r="E20" s="21">
        <f t="shared" si="3"/>
        <v>14.51</v>
      </c>
      <c r="F20" s="21">
        <f t="shared" si="3"/>
        <v>151.22</v>
      </c>
      <c r="G20" s="21">
        <f t="shared" si="3"/>
        <v>834.54999999999984</v>
      </c>
      <c r="H20" s="21">
        <f t="shared" si="3"/>
        <v>0.43399999999999994</v>
      </c>
      <c r="I20" s="21">
        <f t="shared" si="3"/>
        <v>18.850000000000001</v>
      </c>
      <c r="J20" s="21">
        <f t="shared" si="3"/>
        <v>0.56000000000000005</v>
      </c>
      <c r="K20" s="21">
        <f t="shared" si="3"/>
        <v>441.19</v>
      </c>
      <c r="L20" s="21">
        <f t="shared" si="3"/>
        <v>589.26</v>
      </c>
      <c r="M20" s="21">
        <f t="shared" si="3"/>
        <v>165.56</v>
      </c>
      <c r="N20" s="21">
        <f t="shared" si="3"/>
        <v>6.1899999999999995</v>
      </c>
    </row>
    <row r="21" spans="1:14" ht="17.399999999999999" customHeight="1">
      <c r="A21" s="18"/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7.399999999999999" customHeight="1">
      <c r="A22" s="12"/>
      <c r="B22" s="10" t="s">
        <v>26</v>
      </c>
      <c r="C22" s="11">
        <f>C9+C20</f>
        <v>1297</v>
      </c>
      <c r="D22" s="11">
        <f t="shared" ref="D22:N22" si="4">D9+D20</f>
        <v>46.39</v>
      </c>
      <c r="E22" s="11">
        <f t="shared" si="4"/>
        <v>21.66</v>
      </c>
      <c r="F22" s="11">
        <f t="shared" si="4"/>
        <v>209.75</v>
      </c>
      <c r="G22" s="11">
        <f t="shared" si="4"/>
        <v>1219.0999999999999</v>
      </c>
      <c r="H22" s="11">
        <f t="shared" si="4"/>
        <v>0.68799999999999994</v>
      </c>
      <c r="I22" s="11">
        <f t="shared" si="4"/>
        <v>50.31</v>
      </c>
      <c r="J22" s="11">
        <f t="shared" si="4"/>
        <v>0.58000000000000007</v>
      </c>
      <c r="K22" s="11">
        <f t="shared" si="4"/>
        <v>494.49</v>
      </c>
      <c r="L22" s="11">
        <f t="shared" si="4"/>
        <v>882.72</v>
      </c>
      <c r="M22" s="11">
        <f t="shared" si="4"/>
        <v>229.47</v>
      </c>
      <c r="N22" s="11">
        <f t="shared" si="4"/>
        <v>10.709999999999999</v>
      </c>
    </row>
    <row r="23" spans="1:14" ht="17.399999999999999" customHeight="1">
      <c r="A23" s="12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7.399999999999999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7.399999999999999" customHeight="1"/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60" zoomScaleNormal="60" workbookViewId="0">
      <selection activeCell="C30" sqref="C30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16"/>
      <c r="B1" s="16"/>
      <c r="C1" s="16"/>
      <c r="D1" s="17"/>
      <c r="E1" s="17"/>
      <c r="F1" s="17"/>
      <c r="G1" s="17"/>
      <c r="H1" s="17"/>
      <c r="I1" s="17"/>
      <c r="J1" s="25"/>
      <c r="K1" s="17"/>
      <c r="L1" s="17"/>
      <c r="M1" s="17"/>
      <c r="N1" s="17"/>
    </row>
    <row r="2" spans="1:14" ht="17.399999999999999" customHeight="1">
      <c r="A2" s="37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7.399999999999999" customHeight="1">
      <c r="A3" s="37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399999999999999" customHeight="1">
      <c r="A4" s="43" t="s">
        <v>1</v>
      </c>
      <c r="B4" s="43" t="s">
        <v>2</v>
      </c>
      <c r="C4" s="43" t="s">
        <v>3</v>
      </c>
      <c r="D4" s="42" t="s">
        <v>4</v>
      </c>
      <c r="E4" s="42"/>
      <c r="F4" s="42"/>
      <c r="G4" s="43" t="s">
        <v>5</v>
      </c>
      <c r="H4" s="43" t="s">
        <v>6</v>
      </c>
      <c r="I4" s="43"/>
      <c r="J4" s="43"/>
      <c r="K4" s="43" t="s">
        <v>7</v>
      </c>
      <c r="L4" s="43"/>
      <c r="M4" s="43"/>
      <c r="N4" s="43"/>
    </row>
    <row r="5" spans="1:14" ht="17.399999999999999" customHeight="1">
      <c r="A5" s="43"/>
      <c r="B5" s="43"/>
      <c r="C5" s="43"/>
      <c r="D5" s="34" t="s">
        <v>8</v>
      </c>
      <c r="E5" s="35" t="s">
        <v>9</v>
      </c>
      <c r="F5" s="35" t="s">
        <v>10</v>
      </c>
      <c r="G5" s="43"/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35" t="s">
        <v>16</v>
      </c>
      <c r="N5" s="35" t="s">
        <v>17</v>
      </c>
    </row>
    <row r="6" spans="1:14" ht="17.399999999999999" customHeight="1">
      <c r="A6" s="36" t="s">
        <v>34</v>
      </c>
      <c r="B6" s="13" t="s">
        <v>35</v>
      </c>
      <c r="C6" s="36">
        <v>100</v>
      </c>
      <c r="D6" s="5">
        <v>1.1000000000000001</v>
      </c>
      <c r="E6" s="5">
        <v>0.2</v>
      </c>
      <c r="F6" s="5">
        <v>3.8</v>
      </c>
      <c r="G6" s="5">
        <v>21.4</v>
      </c>
      <c r="H6" s="5">
        <v>0.06</v>
      </c>
      <c r="I6" s="5">
        <v>25</v>
      </c>
      <c r="J6" s="5">
        <v>0</v>
      </c>
      <c r="K6" s="5">
        <v>14</v>
      </c>
      <c r="L6" s="5">
        <v>26</v>
      </c>
      <c r="M6" s="5">
        <v>20</v>
      </c>
      <c r="N6" s="5">
        <v>0.9</v>
      </c>
    </row>
    <row r="7" spans="1:14" ht="17.399999999999999" customHeight="1">
      <c r="A7" s="36" t="s">
        <v>41</v>
      </c>
      <c r="B7" s="13" t="s">
        <v>42</v>
      </c>
      <c r="C7" s="36" t="s">
        <v>43</v>
      </c>
      <c r="D7" s="6">
        <v>10.89</v>
      </c>
      <c r="E7" s="6">
        <v>5.9</v>
      </c>
      <c r="F7" s="6">
        <v>20.65</v>
      </c>
      <c r="G7" s="6">
        <v>179.26</v>
      </c>
      <c r="H7" s="6">
        <v>0.24</v>
      </c>
      <c r="I7" s="6">
        <v>1.25</v>
      </c>
      <c r="J7" s="6">
        <v>0.04</v>
      </c>
      <c r="K7" s="6">
        <v>43.14</v>
      </c>
      <c r="L7" s="6">
        <v>142.82</v>
      </c>
      <c r="M7" s="6">
        <v>39.46</v>
      </c>
      <c r="N7" s="6">
        <v>2.39</v>
      </c>
    </row>
    <row r="8" spans="1:14" ht="17.399999999999999" customHeight="1">
      <c r="A8" s="34" t="s">
        <v>31</v>
      </c>
      <c r="B8" s="7" t="s">
        <v>32</v>
      </c>
      <c r="C8" s="34" t="s">
        <v>36</v>
      </c>
      <c r="D8" s="6">
        <v>12.02</v>
      </c>
      <c r="E8" s="6">
        <v>9.39</v>
      </c>
      <c r="F8" s="6">
        <v>90.41</v>
      </c>
      <c r="G8" s="6">
        <v>494.23</v>
      </c>
      <c r="H8" s="6">
        <v>0.12</v>
      </c>
      <c r="I8" s="6">
        <v>1.72</v>
      </c>
      <c r="J8" s="6">
        <v>0.53</v>
      </c>
      <c r="K8" s="6">
        <v>382.16</v>
      </c>
      <c r="L8" s="6">
        <v>405.68</v>
      </c>
      <c r="M8" s="6">
        <v>76.739999999999995</v>
      </c>
      <c r="N8" s="6">
        <v>1.86</v>
      </c>
    </row>
    <row r="9" spans="1:14" ht="17.399999999999999" customHeight="1">
      <c r="A9" s="34" t="s">
        <v>19</v>
      </c>
      <c r="B9" s="7" t="s">
        <v>20</v>
      </c>
      <c r="C9" s="34">
        <v>200</v>
      </c>
      <c r="D9" s="5">
        <v>0.2</v>
      </c>
      <c r="E9" s="5">
        <v>0.05</v>
      </c>
      <c r="F9" s="5">
        <v>15.01</v>
      </c>
      <c r="G9" s="8">
        <f t="shared" ref="G9:G11" si="0">(D9+F9)*4+(E9*9)</f>
        <v>61.29</v>
      </c>
      <c r="H9" s="5">
        <v>0</v>
      </c>
      <c r="I9" s="5">
        <v>0.1</v>
      </c>
      <c r="J9" s="5">
        <v>0</v>
      </c>
      <c r="K9" s="5">
        <v>5.25</v>
      </c>
      <c r="L9" s="5">
        <v>8.24</v>
      </c>
      <c r="M9" s="5">
        <v>4.4000000000000004</v>
      </c>
      <c r="N9" s="5">
        <v>0.86</v>
      </c>
    </row>
    <row r="10" spans="1:14" ht="17.399999999999999" customHeight="1">
      <c r="A10" s="34"/>
      <c r="B10" s="7" t="s">
        <v>21</v>
      </c>
      <c r="C10" s="34">
        <v>40</v>
      </c>
      <c r="D10" s="34">
        <v>2.6</v>
      </c>
      <c r="E10" s="34">
        <v>0.7</v>
      </c>
      <c r="F10" s="34">
        <v>23.8</v>
      </c>
      <c r="G10" s="35">
        <f t="shared" si="0"/>
        <v>111.9</v>
      </c>
      <c r="H10" s="34">
        <v>4.3999999999999997E-2</v>
      </c>
      <c r="I10" s="34">
        <v>0</v>
      </c>
      <c r="J10" s="34">
        <v>0</v>
      </c>
      <c r="K10" s="34">
        <v>7.6</v>
      </c>
      <c r="L10" s="34">
        <v>26</v>
      </c>
      <c r="M10" s="34">
        <v>5.2</v>
      </c>
      <c r="N10" s="34">
        <v>0.48</v>
      </c>
    </row>
    <row r="11" spans="1:14" ht="17.399999999999999" customHeight="1">
      <c r="A11" s="34"/>
      <c r="B11" s="7" t="s">
        <v>48</v>
      </c>
      <c r="C11" s="34">
        <v>100</v>
      </c>
      <c r="D11" s="5">
        <v>1.5</v>
      </c>
      <c r="E11" s="5">
        <v>0.5</v>
      </c>
      <c r="F11" s="5">
        <v>21</v>
      </c>
      <c r="G11" s="5">
        <f t="shared" si="0"/>
        <v>94.5</v>
      </c>
      <c r="H11" s="5">
        <v>0.04</v>
      </c>
      <c r="I11" s="5">
        <v>10</v>
      </c>
      <c r="J11" s="5">
        <v>0.02</v>
      </c>
      <c r="K11" s="5">
        <v>8</v>
      </c>
      <c r="L11" s="5">
        <v>28</v>
      </c>
      <c r="M11" s="5">
        <v>42</v>
      </c>
      <c r="N11" s="5">
        <v>0.6</v>
      </c>
    </row>
    <row r="12" spans="1:14" ht="17.399999999999999" customHeight="1">
      <c r="A12" s="9"/>
      <c r="B12" s="9" t="s">
        <v>23</v>
      </c>
      <c r="C12" s="11">
        <f>C6+200+20+20+210+C9+C10+C11</f>
        <v>890</v>
      </c>
      <c r="D12" s="11">
        <f t="shared" ref="D12:N12" si="1">SUM(D6:D11)</f>
        <v>28.31</v>
      </c>
      <c r="E12" s="11">
        <f t="shared" si="1"/>
        <v>16.740000000000002</v>
      </c>
      <c r="F12" s="11">
        <f t="shared" si="1"/>
        <v>174.67000000000002</v>
      </c>
      <c r="G12" s="11">
        <f t="shared" si="1"/>
        <v>962.57999999999993</v>
      </c>
      <c r="H12" s="11">
        <f t="shared" si="1"/>
        <v>0.504</v>
      </c>
      <c r="I12" s="11">
        <f t="shared" si="1"/>
        <v>38.07</v>
      </c>
      <c r="J12" s="11">
        <f t="shared" si="1"/>
        <v>0.59000000000000008</v>
      </c>
      <c r="K12" s="11">
        <f t="shared" si="1"/>
        <v>460.15000000000003</v>
      </c>
      <c r="L12" s="11">
        <f t="shared" si="1"/>
        <v>636.74</v>
      </c>
      <c r="M12" s="11">
        <f t="shared" si="1"/>
        <v>187.79999999999998</v>
      </c>
      <c r="N12" s="11">
        <f t="shared" si="1"/>
        <v>7.09</v>
      </c>
    </row>
    <row r="13" spans="1:14" ht="17.399999999999999" customHeight="1">
      <c r="A13" s="1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7.399999999999999" customHeight="1">
      <c r="A14" s="22"/>
      <c r="B14" s="23"/>
      <c r="C14" s="22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4" ht="17.399999999999999" customHeight="1"/>
  </sheetData>
  <mergeCells count="9">
    <mergeCell ref="A2:N2"/>
    <mergeCell ref="A3:N3"/>
    <mergeCell ref="A4:A5"/>
    <mergeCell ref="B4:B5"/>
    <mergeCell ref="C4:C5"/>
    <mergeCell ref="D4:F4"/>
    <mergeCell ref="G4:G5"/>
    <mergeCell ref="H4:J4"/>
    <mergeCell ref="K4:N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2023-09-13T09:01:18Z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