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144"/>
  </bookViews>
  <sheets>
    <sheet name="первая смена 68,74+23,00" sheetId="23" r:id="rId1"/>
    <sheet name="вторая смена 68,74+23,00" sheetId="24" r:id="rId2"/>
    <sheet name="мобилизованные 148,00" sheetId="25" r:id="rId3"/>
    <sheet name="90,00 платно" sheetId="26" r:id="rId4"/>
  </sheets>
  <calcPr calcId="124519"/>
</workbook>
</file>

<file path=xl/calcChain.xml><?xml version="1.0" encoding="utf-8"?>
<calcChain xmlns="http://schemas.openxmlformats.org/spreadsheetml/2006/main">
  <c r="N11" i="26"/>
  <c r="M11"/>
  <c r="L11"/>
  <c r="K11"/>
  <c r="J11"/>
  <c r="I11"/>
  <c r="H11"/>
  <c r="F11"/>
  <c r="E11"/>
  <c r="D11"/>
  <c r="C11"/>
  <c r="G9"/>
  <c r="G8"/>
  <c r="G6"/>
  <c r="D24" i="25"/>
  <c r="N22"/>
  <c r="M22"/>
  <c r="L22"/>
  <c r="L24" s="1"/>
  <c r="K22"/>
  <c r="K24" s="1"/>
  <c r="J22"/>
  <c r="I22"/>
  <c r="H22"/>
  <c r="F22"/>
  <c r="E22"/>
  <c r="D22"/>
  <c r="C22"/>
  <c r="G20"/>
  <c r="G19"/>
  <c r="G17"/>
  <c r="N11"/>
  <c r="N24" s="1"/>
  <c r="M11"/>
  <c r="M24" s="1"/>
  <c r="L11"/>
  <c r="K11"/>
  <c r="J11"/>
  <c r="I11"/>
  <c r="I24" s="1"/>
  <c r="H11"/>
  <c r="F11"/>
  <c r="F24" s="1"/>
  <c r="E11"/>
  <c r="E24" s="1"/>
  <c r="D11"/>
  <c r="C11"/>
  <c r="C24" s="1"/>
  <c r="G10"/>
  <c r="G9"/>
  <c r="G8"/>
  <c r="G6"/>
  <c r="M18" i="24"/>
  <c r="N16"/>
  <c r="M16"/>
  <c r="L16"/>
  <c r="K16"/>
  <c r="K18" s="1"/>
  <c r="J16"/>
  <c r="J18" s="1"/>
  <c r="I16"/>
  <c r="I18" s="1"/>
  <c r="H16"/>
  <c r="F16"/>
  <c r="E16"/>
  <c r="D16"/>
  <c r="C16"/>
  <c r="G15"/>
  <c r="G16" s="1"/>
  <c r="N10"/>
  <c r="M10"/>
  <c r="L10"/>
  <c r="K10"/>
  <c r="J10"/>
  <c r="I10"/>
  <c r="H10"/>
  <c r="H18" s="1"/>
  <c r="F10"/>
  <c r="E10"/>
  <c r="E18" s="1"/>
  <c r="D10"/>
  <c r="C10"/>
  <c r="C18" s="1"/>
  <c r="G9"/>
  <c r="G8"/>
  <c r="G6"/>
  <c r="G10" s="1"/>
  <c r="N17" i="23"/>
  <c r="M17"/>
  <c r="M19" s="1"/>
  <c r="L17"/>
  <c r="K17"/>
  <c r="J17"/>
  <c r="I17"/>
  <c r="H17"/>
  <c r="F17"/>
  <c r="E17"/>
  <c r="D17"/>
  <c r="D19" s="1"/>
  <c r="C17"/>
  <c r="G16"/>
  <c r="G17" s="1"/>
  <c r="N11"/>
  <c r="M11"/>
  <c r="L11"/>
  <c r="K11"/>
  <c r="J11"/>
  <c r="I11"/>
  <c r="I19" s="1"/>
  <c r="H11"/>
  <c r="F11"/>
  <c r="F19" s="1"/>
  <c r="E11"/>
  <c r="E19" s="1"/>
  <c r="D11"/>
  <c r="C11"/>
  <c r="G9"/>
  <c r="G8"/>
  <c r="G6"/>
  <c r="G11" s="1"/>
  <c r="G19" s="1"/>
  <c r="N19" l="1"/>
  <c r="C19"/>
  <c r="L19"/>
  <c r="K19"/>
  <c r="H19"/>
  <c r="J19"/>
  <c r="G18" i="24"/>
  <c r="F18"/>
  <c r="N18"/>
  <c r="D18"/>
  <c r="L18"/>
  <c r="G11" i="25"/>
  <c r="H24"/>
  <c r="G22"/>
  <c r="J24"/>
  <c r="G11" i="26"/>
  <c r="G24" i="25" l="1"/>
</calcChain>
</file>

<file path=xl/sharedStrings.xml><?xml version="1.0" encoding="utf-8"?>
<sst xmlns="http://schemas.openxmlformats.org/spreadsheetml/2006/main" count="193" uniqueCount="50">
  <si>
    <t>ПЕРВЫЙ ЗАВТРАК</t>
  </si>
  <si>
    <t>№ по сборнику рецептур</t>
  </si>
  <si>
    <t>Наименование блюд</t>
  </si>
  <si>
    <t>Выход, г</t>
  </si>
  <si>
    <t>Пищевые вещества, г</t>
  </si>
  <si>
    <t>Калорийность,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</si>
  <si>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</si>
  <si>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</si>
  <si>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</si>
  <si>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</si>
  <si>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</si>
  <si>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 1</t>
  </si>
  <si>
    <t>С</t>
  </si>
  <si>
    <t>А</t>
  </si>
  <si>
    <t>Ca</t>
  </si>
  <si>
    <t>P</t>
  </si>
  <si>
    <t>Mg</t>
  </si>
  <si>
    <t>Fe</t>
  </si>
  <si>
    <t>№262, 1996</t>
  </si>
  <si>
    <t>220/10</t>
  </si>
  <si>
    <t>№628, 1996</t>
  </si>
  <si>
    <t>Чай с сахаром</t>
  </si>
  <si>
    <t>Батон</t>
  </si>
  <si>
    <t>Печенье</t>
  </si>
  <si>
    <t xml:space="preserve">Итого </t>
  </si>
  <si>
    <t>ВТОРОЙ ЗАВТРАК</t>
  </si>
  <si>
    <t>Молоко ультрапастеризованное, обогащенное йодом и витаминами</t>
  </si>
  <si>
    <t>Итого за день</t>
  </si>
  <si>
    <t>Хлеб ржаной</t>
  </si>
  <si>
    <t>№ 464, 1996</t>
  </si>
  <si>
    <t>Каша гречневая вязкая</t>
  </si>
  <si>
    <t>6 ДЕНЬ</t>
  </si>
  <si>
    <t>ТТК №4</t>
  </si>
  <si>
    <t>Масло сливочное</t>
  </si>
  <si>
    <t>Каша рисовая молочная жидкая со сливочным маслом</t>
  </si>
  <si>
    <t>№630, 1996</t>
  </si>
  <si>
    <t xml:space="preserve">Чай с молоком </t>
  </si>
  <si>
    <t>90/25</t>
  </si>
  <si>
    <t>ОБЕД</t>
  </si>
  <si>
    <t>ТТК №2</t>
  </si>
  <si>
    <t>Овощи порционно (помидор)</t>
  </si>
  <si>
    <t>200/10</t>
  </si>
  <si>
    <t>ПОЛДНИК</t>
  </si>
  <si>
    <t>№140(2004)</t>
  </si>
  <si>
    <t xml:space="preserve">Суп картофельный с макаронными изделиями </t>
  </si>
  <si>
    <t>ЗАВТРАК</t>
  </si>
  <si>
    <t>ТТК №5</t>
  </si>
  <si>
    <t>Свекла отварная</t>
  </si>
  <si>
    <t>ТТК №402</t>
  </si>
  <si>
    <t>Фрикадельки мясные в соусе</t>
  </si>
</sst>
</file>

<file path=xl/styles.xml><?xml version="1.0" encoding="utf-8"?>
<styleSheet xmlns="http://schemas.openxmlformats.org/spreadsheetml/2006/main">
  <numFmts count="2">
    <numFmt numFmtId="164" formatCode="0.0"/>
    <numFmt numFmtId="166" formatCode="0.00_ "/>
  </numFmts>
  <fonts count="7">
    <font>
      <sz val="11"/>
      <color theme="1"/>
      <name val="Calibri"/>
      <charset val="134"/>
      <scheme val="minor"/>
    </font>
    <font>
      <b/>
      <sz val="14"/>
      <name val="Times New Roman"/>
      <charset val="204"/>
    </font>
    <font>
      <sz val="14"/>
      <name val="Arial"/>
      <charset val="204"/>
    </font>
    <font>
      <sz val="14"/>
      <name val="Times New Roman"/>
      <charset val="204"/>
    </font>
    <font>
      <sz val="14"/>
      <color theme="1"/>
      <name val="Times New Roman"/>
      <charset val="204"/>
    </font>
    <font>
      <sz val="14"/>
      <color rgb="FF000000"/>
      <name val="Times New Roman"/>
      <charset val="204"/>
    </font>
    <font>
      <i/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2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/>
    <xf numFmtId="0" fontId="5" fillId="0" borderId="2" xfId="0" applyFont="1" applyFill="1" applyBorder="1"/>
    <xf numFmtId="2" fontId="5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Fill="1" applyBorder="1"/>
    <xf numFmtId="166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Border="1" applyAlignment="1"/>
    <xf numFmtId="0" fontId="2" fillId="0" borderId="0" xfId="0" applyFont="1" applyFill="1" applyBorder="1" applyAlignment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="70" zoomScaleNormal="70" workbookViewId="0">
      <selection activeCell="J25" sqref="J25"/>
    </sheetView>
  </sheetViews>
  <sheetFormatPr defaultColWidth="8.88671875" defaultRowHeight="14.4"/>
  <cols>
    <col min="1" max="1" width="14.21875" customWidth="1"/>
    <col min="2" max="2" width="69.6640625" customWidth="1"/>
    <col min="3" max="3" width="16.77734375" customWidth="1"/>
    <col min="4" max="5" width="14.33203125" customWidth="1"/>
    <col min="6" max="6" width="12.6640625" customWidth="1"/>
    <col min="7" max="7" width="10.44140625" customWidth="1"/>
    <col min="11" max="12" width="9"/>
  </cols>
  <sheetData>
    <row r="1" spans="1:14" ht="17.399999999999999" customHeight="1">
      <c r="A1" s="21"/>
      <c r="B1" s="32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7.399999999999999" customHeight="1">
      <c r="A2" s="37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7.399999999999999" customHeight="1">
      <c r="A3" s="37" t="s">
        <v>0</v>
      </c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7.399999999999999" customHeight="1">
      <c r="A4" s="42" t="s">
        <v>1</v>
      </c>
      <c r="B4" s="42" t="s">
        <v>2</v>
      </c>
      <c r="C4" s="42" t="s">
        <v>3</v>
      </c>
      <c r="D4" s="41" t="s">
        <v>4</v>
      </c>
      <c r="E4" s="41"/>
      <c r="F4" s="41"/>
      <c r="G4" s="42" t="s">
        <v>5</v>
      </c>
      <c r="H4" s="42" t="s">
        <v>6</v>
      </c>
      <c r="I4" s="42"/>
      <c r="J4" s="42"/>
      <c r="K4" s="42" t="s">
        <v>7</v>
      </c>
      <c r="L4" s="42"/>
      <c r="M4" s="42"/>
      <c r="N4" s="42"/>
    </row>
    <row r="5" spans="1:14" ht="17.399999999999999" customHeight="1">
      <c r="A5" s="42"/>
      <c r="B5" s="42"/>
      <c r="C5" s="42"/>
      <c r="D5" s="4" t="s">
        <v>8</v>
      </c>
      <c r="E5" s="5" t="s">
        <v>9</v>
      </c>
      <c r="F5" s="5" t="s">
        <v>10</v>
      </c>
      <c r="G5" s="42"/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5" t="s">
        <v>16</v>
      </c>
      <c r="N5" s="5" t="s">
        <v>17</v>
      </c>
    </row>
    <row r="6" spans="1:14" ht="17.399999999999999" customHeight="1">
      <c r="A6" s="19" t="s">
        <v>32</v>
      </c>
      <c r="B6" s="24" t="s">
        <v>33</v>
      </c>
      <c r="C6" s="4">
        <v>10</v>
      </c>
      <c r="D6" s="12">
        <v>0.05</v>
      </c>
      <c r="E6" s="12">
        <v>8.25</v>
      </c>
      <c r="F6" s="12">
        <v>0.08</v>
      </c>
      <c r="G6" s="20">
        <f t="shared" ref="G6:G9" si="0">(D6+F6)*4+(E6*9)</f>
        <v>74.77</v>
      </c>
      <c r="H6" s="12">
        <v>0</v>
      </c>
      <c r="I6" s="12">
        <v>0</v>
      </c>
      <c r="J6" s="12">
        <v>0.05</v>
      </c>
      <c r="K6" s="12">
        <v>1.2</v>
      </c>
      <c r="L6" s="12">
        <v>1.9</v>
      </c>
      <c r="M6" s="12">
        <v>0.04</v>
      </c>
      <c r="N6" s="12">
        <v>0.02</v>
      </c>
    </row>
    <row r="7" spans="1:14" ht="17.399999999999999" customHeight="1">
      <c r="A7" s="4" t="s">
        <v>18</v>
      </c>
      <c r="B7" s="10" t="s">
        <v>34</v>
      </c>
      <c r="C7" s="4" t="s">
        <v>19</v>
      </c>
      <c r="D7" s="33">
        <v>5.45</v>
      </c>
      <c r="E7" s="33">
        <v>12.92</v>
      </c>
      <c r="F7" s="33">
        <v>35.200000000000003</v>
      </c>
      <c r="G7" s="33">
        <v>278.95999999999998</v>
      </c>
      <c r="H7" s="33">
        <v>7.0000000000000007E-2</v>
      </c>
      <c r="I7" s="33">
        <v>1.45</v>
      </c>
      <c r="J7" s="33">
        <v>7.0000000000000007E-2</v>
      </c>
      <c r="K7" s="33">
        <v>142.13999999999999</v>
      </c>
      <c r="L7" s="33">
        <v>151.58000000000001</v>
      </c>
      <c r="M7" s="33">
        <v>32.24</v>
      </c>
      <c r="N7" s="33">
        <v>0.46</v>
      </c>
    </row>
    <row r="8" spans="1:14" ht="17.399999999999999" customHeight="1">
      <c r="A8" s="19" t="s">
        <v>35</v>
      </c>
      <c r="B8" s="8" t="s">
        <v>36</v>
      </c>
      <c r="C8" s="4">
        <v>200</v>
      </c>
      <c r="D8" s="12">
        <v>1.54</v>
      </c>
      <c r="E8" s="12">
        <v>1.63</v>
      </c>
      <c r="F8" s="12">
        <v>9.36</v>
      </c>
      <c r="G8" s="20">
        <f t="shared" si="0"/>
        <v>58.269999999999996</v>
      </c>
      <c r="H8" s="12">
        <v>0.02</v>
      </c>
      <c r="I8" s="12">
        <v>0.72</v>
      </c>
      <c r="J8" s="12">
        <v>0.01</v>
      </c>
      <c r="K8" s="12">
        <v>63.6</v>
      </c>
      <c r="L8" s="12">
        <v>50.76</v>
      </c>
      <c r="M8" s="12">
        <v>10.08</v>
      </c>
      <c r="N8" s="12">
        <v>0.62</v>
      </c>
    </row>
    <row r="9" spans="1:14" ht="17.399999999999999" customHeight="1">
      <c r="A9" s="4"/>
      <c r="B9" s="10" t="s">
        <v>22</v>
      </c>
      <c r="C9" s="4">
        <v>40</v>
      </c>
      <c r="D9" s="4">
        <v>2.6</v>
      </c>
      <c r="E9" s="4">
        <v>0.7</v>
      </c>
      <c r="F9" s="4">
        <v>23.8</v>
      </c>
      <c r="G9" s="5">
        <f t="shared" si="0"/>
        <v>111.9</v>
      </c>
      <c r="H9" s="4">
        <v>4.3999999999999997E-2</v>
      </c>
      <c r="I9" s="4">
        <v>0</v>
      </c>
      <c r="J9" s="4">
        <v>0</v>
      </c>
      <c r="K9" s="4">
        <v>7.6</v>
      </c>
      <c r="L9" s="4">
        <v>26</v>
      </c>
      <c r="M9" s="4">
        <v>5.2</v>
      </c>
      <c r="N9" s="4">
        <v>0.48</v>
      </c>
    </row>
    <row r="10" spans="1:14" ht="17.399999999999999" customHeight="1">
      <c r="A10" s="4"/>
      <c r="B10" s="10" t="s">
        <v>23</v>
      </c>
      <c r="C10" s="4">
        <v>20</v>
      </c>
      <c r="D10" s="6">
        <v>90.2</v>
      </c>
      <c r="E10" s="6">
        <v>1.28</v>
      </c>
      <c r="F10" s="6">
        <v>3.36</v>
      </c>
      <c r="G10" s="6">
        <v>13.7</v>
      </c>
      <c r="H10" s="6">
        <v>0.02</v>
      </c>
      <c r="I10" s="6">
        <v>0</v>
      </c>
      <c r="J10" s="6">
        <v>2.64E-2</v>
      </c>
      <c r="K10" s="6">
        <v>4.5999999999999996</v>
      </c>
      <c r="L10" s="6">
        <v>13</v>
      </c>
      <c r="M10" s="6">
        <v>2</v>
      </c>
      <c r="N10" s="6">
        <v>0.16</v>
      </c>
    </row>
    <row r="11" spans="1:14" ht="17.399999999999999" customHeight="1">
      <c r="A11" s="13"/>
      <c r="B11" s="13" t="s">
        <v>24</v>
      </c>
      <c r="C11" s="13">
        <f>C6+230+C8+C9+C10</f>
        <v>500</v>
      </c>
      <c r="D11" s="15">
        <f t="shared" ref="D11:N11" si="1">SUM(D6:D10)</f>
        <v>99.84</v>
      </c>
      <c r="E11" s="15">
        <f t="shared" si="1"/>
        <v>24.78</v>
      </c>
      <c r="F11" s="15">
        <f t="shared" si="1"/>
        <v>71.8</v>
      </c>
      <c r="G11" s="15">
        <f t="shared" si="1"/>
        <v>537.6</v>
      </c>
      <c r="H11" s="15">
        <f t="shared" si="1"/>
        <v>0.154</v>
      </c>
      <c r="I11" s="15">
        <f t="shared" si="1"/>
        <v>2.17</v>
      </c>
      <c r="J11" s="15">
        <f t="shared" si="1"/>
        <v>0.15640000000000001</v>
      </c>
      <c r="K11" s="15">
        <f t="shared" si="1"/>
        <v>219.13999999999996</v>
      </c>
      <c r="L11" s="15">
        <f t="shared" si="1"/>
        <v>243.24</v>
      </c>
      <c r="M11" s="15">
        <f t="shared" si="1"/>
        <v>49.56</v>
      </c>
      <c r="N11" s="15">
        <f t="shared" si="1"/>
        <v>1.74</v>
      </c>
    </row>
    <row r="12" spans="1:14" ht="17.399999999999999" customHeight="1">
      <c r="A12" s="21"/>
      <c r="B12" s="21"/>
      <c r="C12" s="21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4" ht="17.399999999999999" customHeight="1">
      <c r="A13" s="37" t="s">
        <v>25</v>
      </c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4" ht="17.399999999999999" customHeight="1">
      <c r="A14" s="42" t="s">
        <v>1</v>
      </c>
      <c r="B14" s="42" t="s">
        <v>2</v>
      </c>
      <c r="C14" s="42" t="s">
        <v>3</v>
      </c>
      <c r="D14" s="41" t="s">
        <v>4</v>
      </c>
      <c r="E14" s="41"/>
      <c r="F14" s="41"/>
      <c r="G14" s="42" t="s">
        <v>5</v>
      </c>
      <c r="H14" s="42" t="s">
        <v>6</v>
      </c>
      <c r="I14" s="42"/>
      <c r="J14" s="42"/>
      <c r="K14" s="42" t="s">
        <v>7</v>
      </c>
      <c r="L14" s="42"/>
      <c r="M14" s="42"/>
      <c r="N14" s="42"/>
    </row>
    <row r="15" spans="1:14" ht="17.399999999999999" customHeight="1">
      <c r="A15" s="42"/>
      <c r="B15" s="42"/>
      <c r="C15" s="42"/>
      <c r="D15" s="4" t="s">
        <v>8</v>
      </c>
      <c r="E15" s="5" t="s">
        <v>9</v>
      </c>
      <c r="F15" s="5" t="s">
        <v>10</v>
      </c>
      <c r="G15" s="42"/>
      <c r="H15" s="5" t="s">
        <v>11</v>
      </c>
      <c r="I15" s="5" t="s">
        <v>12</v>
      </c>
      <c r="J15" s="5" t="s">
        <v>13</v>
      </c>
      <c r="K15" s="5" t="s">
        <v>14</v>
      </c>
      <c r="L15" s="5" t="s">
        <v>15</v>
      </c>
      <c r="M15" s="5" t="s">
        <v>16</v>
      </c>
      <c r="N15" s="5" t="s">
        <v>17</v>
      </c>
    </row>
    <row r="16" spans="1:14" ht="36">
      <c r="A16" s="4"/>
      <c r="B16" s="10" t="s">
        <v>26</v>
      </c>
      <c r="C16" s="4">
        <v>200</v>
      </c>
      <c r="D16" s="31">
        <v>5.9</v>
      </c>
      <c r="E16" s="31">
        <v>6.75</v>
      </c>
      <c r="F16" s="31">
        <v>9.91</v>
      </c>
      <c r="G16" s="11">
        <f>(D16+F16)*4+(E16*9)</f>
        <v>123.99000000000001</v>
      </c>
      <c r="H16" s="31">
        <v>0.08</v>
      </c>
      <c r="I16" s="31">
        <v>2.74</v>
      </c>
      <c r="J16" s="31">
        <v>0.04</v>
      </c>
      <c r="K16" s="31">
        <v>253.2</v>
      </c>
      <c r="L16" s="31">
        <v>189.9</v>
      </c>
      <c r="M16" s="31">
        <v>29.54</v>
      </c>
      <c r="N16" s="31">
        <v>0.12</v>
      </c>
    </row>
    <row r="17" spans="1:14" ht="17.399999999999999">
      <c r="A17" s="13"/>
      <c r="B17" s="13" t="s">
        <v>24</v>
      </c>
      <c r="C17" s="15">
        <f>SUM(C13:C16)</f>
        <v>200</v>
      </c>
      <c r="D17" s="13">
        <f t="shared" ref="D17:N17" si="2">SUM(D13:D16)</f>
        <v>5.9</v>
      </c>
      <c r="E17" s="13">
        <f t="shared" si="2"/>
        <v>6.75</v>
      </c>
      <c r="F17" s="13">
        <f t="shared" si="2"/>
        <v>9.91</v>
      </c>
      <c r="G17" s="13">
        <f t="shared" si="2"/>
        <v>123.99000000000001</v>
      </c>
      <c r="H17" s="13">
        <f t="shared" si="2"/>
        <v>0.08</v>
      </c>
      <c r="I17" s="13">
        <f t="shared" si="2"/>
        <v>2.74</v>
      </c>
      <c r="J17" s="13">
        <f t="shared" si="2"/>
        <v>0.04</v>
      </c>
      <c r="K17" s="13">
        <f t="shared" si="2"/>
        <v>253.2</v>
      </c>
      <c r="L17" s="13">
        <f t="shared" si="2"/>
        <v>189.9</v>
      </c>
      <c r="M17" s="13">
        <f t="shared" si="2"/>
        <v>29.54</v>
      </c>
      <c r="N17" s="13">
        <f t="shared" si="2"/>
        <v>0.12</v>
      </c>
    </row>
    <row r="18" spans="1:14" ht="17.399999999999999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7.399999999999999">
      <c r="A19" s="16"/>
      <c r="B19" s="13" t="s">
        <v>27</v>
      </c>
      <c r="C19" s="15">
        <f>C11+C17</f>
        <v>700</v>
      </c>
      <c r="D19" s="15">
        <f t="shared" ref="D19:N19" si="3">D11+D17</f>
        <v>105.74000000000001</v>
      </c>
      <c r="E19" s="15">
        <f t="shared" si="3"/>
        <v>31.53</v>
      </c>
      <c r="F19" s="15">
        <f t="shared" si="3"/>
        <v>81.709999999999994</v>
      </c>
      <c r="G19" s="15">
        <f t="shared" si="3"/>
        <v>661.59</v>
      </c>
      <c r="H19" s="15">
        <f t="shared" si="3"/>
        <v>0.23399999999999999</v>
      </c>
      <c r="I19" s="15">
        <f t="shared" si="3"/>
        <v>4.91</v>
      </c>
      <c r="J19" s="15">
        <f t="shared" si="3"/>
        <v>0.19640000000000002</v>
      </c>
      <c r="K19" s="15">
        <f t="shared" si="3"/>
        <v>472.33999999999992</v>
      </c>
      <c r="L19" s="15">
        <f t="shared" si="3"/>
        <v>433.14</v>
      </c>
      <c r="M19" s="15">
        <f t="shared" si="3"/>
        <v>79.099999999999994</v>
      </c>
      <c r="N19" s="15">
        <f t="shared" si="3"/>
        <v>1.8599999999999999</v>
      </c>
    </row>
    <row r="20" spans="1:14" ht="18">
      <c r="A20" s="21"/>
      <c r="B20" s="21"/>
      <c r="C20" s="21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</sheetData>
  <mergeCells count="17">
    <mergeCell ref="A2:N2"/>
    <mergeCell ref="A3:N3"/>
    <mergeCell ref="D4:F4"/>
    <mergeCell ref="H4:J4"/>
    <mergeCell ref="K4:N4"/>
    <mergeCell ref="A13:N13"/>
    <mergeCell ref="D14:F14"/>
    <mergeCell ref="H14:J14"/>
    <mergeCell ref="K14:N14"/>
    <mergeCell ref="A4:A5"/>
    <mergeCell ref="A14:A15"/>
    <mergeCell ref="B4:B5"/>
    <mergeCell ref="B14:B15"/>
    <mergeCell ref="C4:C5"/>
    <mergeCell ref="C14:C15"/>
    <mergeCell ref="G4:G5"/>
    <mergeCell ref="G14:G15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="70" zoomScaleNormal="70" workbookViewId="0">
      <selection activeCell="B33" sqref="B33"/>
    </sheetView>
  </sheetViews>
  <sheetFormatPr defaultColWidth="8.88671875" defaultRowHeight="14.4"/>
  <cols>
    <col min="1" max="1" width="13" customWidth="1"/>
    <col min="2" max="2" width="80.6640625" customWidth="1"/>
    <col min="3" max="3" width="16.5546875" customWidth="1"/>
    <col min="6" max="6" width="13" customWidth="1"/>
    <col min="7" max="7" width="14" customWidth="1"/>
    <col min="11" max="13" width="9"/>
  </cols>
  <sheetData>
    <row r="1" spans="1:14" ht="17.399999999999999" customHeight="1">
      <c r="A1" s="37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7.399999999999999" customHeight="1">
      <c r="A2" s="37" t="s">
        <v>38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7.399999999999999" customHeight="1">
      <c r="A3" s="42" t="s">
        <v>1</v>
      </c>
      <c r="B3" s="42" t="s">
        <v>2</v>
      </c>
      <c r="C3" s="42" t="s">
        <v>3</v>
      </c>
      <c r="D3" s="41" t="s">
        <v>4</v>
      </c>
      <c r="E3" s="41"/>
      <c r="F3" s="41"/>
      <c r="G3" s="42" t="s">
        <v>5</v>
      </c>
      <c r="H3" s="42" t="s">
        <v>6</v>
      </c>
      <c r="I3" s="42"/>
      <c r="J3" s="42"/>
      <c r="K3" s="42" t="s">
        <v>7</v>
      </c>
      <c r="L3" s="42"/>
      <c r="M3" s="42"/>
      <c r="N3" s="42"/>
    </row>
    <row r="4" spans="1:14" ht="17.399999999999999" customHeight="1">
      <c r="A4" s="42"/>
      <c r="B4" s="42"/>
      <c r="C4" s="42"/>
      <c r="D4" s="4" t="s">
        <v>8</v>
      </c>
      <c r="E4" s="5" t="s">
        <v>9</v>
      </c>
      <c r="F4" s="5" t="s">
        <v>10</v>
      </c>
      <c r="G4" s="42"/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</row>
    <row r="5" spans="1:14" ht="17.399999999999999" customHeight="1">
      <c r="A5" s="3" t="s">
        <v>39</v>
      </c>
      <c r="B5" s="22" t="s">
        <v>40</v>
      </c>
      <c r="C5" s="3">
        <v>60</v>
      </c>
      <c r="D5" s="6">
        <v>0.48</v>
      </c>
      <c r="E5" s="6">
        <v>0.06</v>
      </c>
      <c r="F5" s="6">
        <v>1.56</v>
      </c>
      <c r="G5" s="6">
        <v>8.6999999999999993</v>
      </c>
      <c r="H5" s="9">
        <v>0.01</v>
      </c>
      <c r="I5" s="6">
        <v>6</v>
      </c>
      <c r="J5" s="6">
        <v>0</v>
      </c>
      <c r="K5" s="6">
        <v>13.8</v>
      </c>
      <c r="L5" s="6">
        <v>25.2</v>
      </c>
      <c r="M5" s="6">
        <v>8.4</v>
      </c>
      <c r="N5" s="6">
        <v>0.36</v>
      </c>
    </row>
    <row r="6" spans="1:14" ht="17.399999999999999" customHeight="1">
      <c r="A6" s="7" t="s">
        <v>43</v>
      </c>
      <c r="B6" s="25" t="s">
        <v>44</v>
      </c>
      <c r="C6" s="7">
        <v>200</v>
      </c>
      <c r="D6" s="6">
        <v>2.86</v>
      </c>
      <c r="E6" s="6">
        <v>4.5599999999999996</v>
      </c>
      <c r="F6" s="6">
        <v>20.73</v>
      </c>
      <c r="G6" s="11">
        <f t="shared" ref="G6:G9" si="0">(D6+F6)*4+(E6*9)</f>
        <v>135.4</v>
      </c>
      <c r="H6" s="6">
        <v>0.12</v>
      </c>
      <c r="I6" s="6">
        <v>16.5</v>
      </c>
      <c r="J6" s="6">
        <v>0.02</v>
      </c>
      <c r="K6" s="6">
        <v>19.72</v>
      </c>
      <c r="L6" s="6">
        <v>67.349999999999994</v>
      </c>
      <c r="M6" s="6">
        <v>27.02</v>
      </c>
      <c r="N6" s="6">
        <v>0.99</v>
      </c>
    </row>
    <row r="7" spans="1:14" ht="17.399999999999999" customHeight="1">
      <c r="A7" s="4" t="s">
        <v>18</v>
      </c>
      <c r="B7" s="10" t="s">
        <v>34</v>
      </c>
      <c r="C7" s="4" t="s">
        <v>41</v>
      </c>
      <c r="D7" s="18">
        <v>5.01</v>
      </c>
      <c r="E7" s="18">
        <v>15.93</v>
      </c>
      <c r="F7" s="18">
        <v>32.18</v>
      </c>
      <c r="G7" s="11">
        <v>292.08999999999997</v>
      </c>
      <c r="H7" s="18">
        <v>0.06</v>
      </c>
      <c r="I7" s="18">
        <v>1.32</v>
      </c>
      <c r="J7" s="18">
        <v>0.09</v>
      </c>
      <c r="K7" s="18">
        <v>130.38</v>
      </c>
      <c r="L7" s="18">
        <v>139.35</v>
      </c>
      <c r="M7" s="18">
        <v>29.46</v>
      </c>
      <c r="N7" s="18">
        <v>0.43</v>
      </c>
    </row>
    <row r="8" spans="1:14" ht="17.399999999999999" customHeight="1">
      <c r="A8" s="4" t="s">
        <v>20</v>
      </c>
      <c r="B8" s="10" t="s">
        <v>21</v>
      </c>
      <c r="C8" s="4">
        <v>200</v>
      </c>
      <c r="D8" s="6">
        <v>0.2</v>
      </c>
      <c r="E8" s="6">
        <v>0.05</v>
      </c>
      <c r="F8" s="6">
        <v>15.01</v>
      </c>
      <c r="G8" s="11">
        <f t="shared" si="0"/>
        <v>61.29</v>
      </c>
      <c r="H8" s="6">
        <v>0</v>
      </c>
      <c r="I8" s="6">
        <v>0.1</v>
      </c>
      <c r="J8" s="6">
        <v>0</v>
      </c>
      <c r="K8" s="6">
        <v>5.25</v>
      </c>
      <c r="L8" s="6">
        <v>8.24</v>
      </c>
      <c r="M8" s="6">
        <v>4.4000000000000004</v>
      </c>
      <c r="N8" s="6">
        <v>0.86</v>
      </c>
    </row>
    <row r="9" spans="1:14" ht="17.399999999999999" customHeight="1">
      <c r="A9" s="4"/>
      <c r="B9" s="10" t="s">
        <v>22</v>
      </c>
      <c r="C9" s="4">
        <v>40</v>
      </c>
      <c r="D9" s="4">
        <v>2.6</v>
      </c>
      <c r="E9" s="4">
        <v>0.7</v>
      </c>
      <c r="F9" s="4">
        <v>23.8</v>
      </c>
      <c r="G9" s="5">
        <f t="shared" si="0"/>
        <v>111.9</v>
      </c>
      <c r="H9" s="4">
        <v>4.3999999999999997E-2</v>
      </c>
      <c r="I9" s="4">
        <v>0</v>
      </c>
      <c r="J9" s="4">
        <v>0</v>
      </c>
      <c r="K9" s="4">
        <v>7.6</v>
      </c>
      <c r="L9" s="4">
        <v>26</v>
      </c>
      <c r="M9" s="4">
        <v>5.2</v>
      </c>
      <c r="N9" s="4">
        <v>0.48</v>
      </c>
    </row>
    <row r="10" spans="1:14" ht="17.399999999999999" customHeight="1">
      <c r="A10" s="13"/>
      <c r="B10" s="13" t="s">
        <v>24</v>
      </c>
      <c r="C10" s="13">
        <f>C5+C6+200+10+C8+C9</f>
        <v>710</v>
      </c>
      <c r="D10" s="15">
        <f t="shared" ref="D10:N10" si="1">SUM(D5:D9)</f>
        <v>11.149999999999999</v>
      </c>
      <c r="E10" s="15">
        <f t="shared" si="1"/>
        <v>21.299999999999997</v>
      </c>
      <c r="F10" s="15">
        <f t="shared" si="1"/>
        <v>93.28</v>
      </c>
      <c r="G10" s="15">
        <f t="shared" si="1"/>
        <v>609.38</v>
      </c>
      <c r="H10" s="15">
        <f t="shared" si="1"/>
        <v>0.23399999999999999</v>
      </c>
      <c r="I10" s="15">
        <f t="shared" si="1"/>
        <v>23.92</v>
      </c>
      <c r="J10" s="15">
        <f t="shared" si="1"/>
        <v>0.11</v>
      </c>
      <c r="K10" s="15">
        <f t="shared" si="1"/>
        <v>176.74999999999997</v>
      </c>
      <c r="L10" s="15">
        <f t="shared" si="1"/>
        <v>266.14</v>
      </c>
      <c r="M10" s="15">
        <f t="shared" si="1"/>
        <v>74.48</v>
      </c>
      <c r="N10" s="15">
        <f t="shared" si="1"/>
        <v>3.12</v>
      </c>
    </row>
    <row r="11" spans="1:14" ht="17.399999999999999" customHeight="1">
      <c r="A11" s="21"/>
      <c r="B11" s="21"/>
      <c r="C11" s="21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17.399999999999999" customHeight="1">
      <c r="A12" s="37" t="s">
        <v>42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3" spans="1:14" ht="17.399999999999999" customHeight="1">
      <c r="A13" s="42" t="s">
        <v>1</v>
      </c>
      <c r="B13" s="42" t="s">
        <v>2</v>
      </c>
      <c r="C13" s="42" t="s">
        <v>3</v>
      </c>
      <c r="D13" s="41" t="s">
        <v>4</v>
      </c>
      <c r="E13" s="41"/>
      <c r="F13" s="41"/>
      <c r="G13" s="42" t="s">
        <v>5</v>
      </c>
      <c r="H13" s="42" t="s">
        <v>6</v>
      </c>
      <c r="I13" s="42"/>
      <c r="J13" s="42"/>
      <c r="K13" s="42" t="s">
        <v>7</v>
      </c>
      <c r="L13" s="42"/>
      <c r="M13" s="42"/>
      <c r="N13" s="42"/>
    </row>
    <row r="14" spans="1:14" ht="17.399999999999999" customHeight="1">
      <c r="A14" s="42"/>
      <c r="B14" s="42"/>
      <c r="C14" s="42"/>
      <c r="D14" s="4" t="s">
        <v>8</v>
      </c>
      <c r="E14" s="5" t="s">
        <v>9</v>
      </c>
      <c r="F14" s="5" t="s">
        <v>10</v>
      </c>
      <c r="G14" s="42"/>
      <c r="H14" s="5" t="s">
        <v>11</v>
      </c>
      <c r="I14" s="5" t="s">
        <v>12</v>
      </c>
      <c r="J14" s="5" t="s">
        <v>13</v>
      </c>
      <c r="K14" s="5" t="s">
        <v>14</v>
      </c>
      <c r="L14" s="5" t="s">
        <v>15</v>
      </c>
      <c r="M14" s="5" t="s">
        <v>16</v>
      </c>
      <c r="N14" s="5" t="s">
        <v>17</v>
      </c>
    </row>
    <row r="15" spans="1:14" ht="17.399999999999999" customHeight="1">
      <c r="A15" s="4"/>
      <c r="B15" s="10" t="s">
        <v>26</v>
      </c>
      <c r="C15" s="4">
        <v>200</v>
      </c>
      <c r="D15" s="31">
        <v>5.9</v>
      </c>
      <c r="E15" s="31">
        <v>6.75</v>
      </c>
      <c r="F15" s="31">
        <v>9.91</v>
      </c>
      <c r="G15" s="11">
        <f>(D15+F15)*4+(E15*9)</f>
        <v>123.99000000000001</v>
      </c>
      <c r="H15" s="31">
        <v>0.08</v>
      </c>
      <c r="I15" s="31">
        <v>2.74</v>
      </c>
      <c r="J15" s="31">
        <v>0.04</v>
      </c>
      <c r="K15" s="31">
        <v>253.2</v>
      </c>
      <c r="L15" s="31">
        <v>189.9</v>
      </c>
      <c r="M15" s="31">
        <v>29.54</v>
      </c>
      <c r="N15" s="31">
        <v>0.12</v>
      </c>
    </row>
    <row r="16" spans="1:14" ht="17.399999999999999" customHeight="1">
      <c r="A16" s="13"/>
      <c r="B16" s="13" t="s">
        <v>24</v>
      </c>
      <c r="C16" s="15">
        <f>SUM(C12:C15)</f>
        <v>200</v>
      </c>
      <c r="D16" s="13">
        <f t="shared" ref="D16:N16" si="2">SUM(D12:D15)</f>
        <v>5.9</v>
      </c>
      <c r="E16" s="13">
        <f t="shared" si="2"/>
        <v>6.75</v>
      </c>
      <c r="F16" s="13">
        <f t="shared" si="2"/>
        <v>9.91</v>
      </c>
      <c r="G16" s="13">
        <f t="shared" si="2"/>
        <v>123.99000000000001</v>
      </c>
      <c r="H16" s="13">
        <f t="shared" si="2"/>
        <v>0.08</v>
      </c>
      <c r="I16" s="13">
        <f t="shared" si="2"/>
        <v>2.74</v>
      </c>
      <c r="J16" s="13">
        <f t="shared" si="2"/>
        <v>0.04</v>
      </c>
      <c r="K16" s="13">
        <f t="shared" si="2"/>
        <v>253.2</v>
      </c>
      <c r="L16" s="13">
        <f t="shared" si="2"/>
        <v>189.9</v>
      </c>
      <c r="M16" s="13">
        <f t="shared" si="2"/>
        <v>29.54</v>
      </c>
      <c r="N16" s="13">
        <f t="shared" si="2"/>
        <v>0.12</v>
      </c>
    </row>
    <row r="17" spans="1:14" ht="17.399999999999999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7.399999999999999" customHeight="1">
      <c r="A18" s="16"/>
      <c r="B18" s="13" t="s">
        <v>27</v>
      </c>
      <c r="C18" s="15">
        <f>C10+C16</f>
        <v>910</v>
      </c>
      <c r="D18" s="15">
        <f t="shared" ref="D18:N18" si="3">D10+D16</f>
        <v>17.049999999999997</v>
      </c>
      <c r="E18" s="15">
        <f t="shared" si="3"/>
        <v>28.049999999999997</v>
      </c>
      <c r="F18" s="15">
        <f t="shared" si="3"/>
        <v>103.19</v>
      </c>
      <c r="G18" s="15">
        <f t="shared" si="3"/>
        <v>733.37</v>
      </c>
      <c r="H18" s="15">
        <f t="shared" si="3"/>
        <v>0.314</v>
      </c>
      <c r="I18" s="15">
        <f t="shared" si="3"/>
        <v>26.660000000000004</v>
      </c>
      <c r="J18" s="15">
        <f t="shared" si="3"/>
        <v>0.15</v>
      </c>
      <c r="K18" s="15">
        <f t="shared" si="3"/>
        <v>429.94999999999993</v>
      </c>
      <c r="L18" s="15">
        <f t="shared" si="3"/>
        <v>456.03999999999996</v>
      </c>
      <c r="M18" s="15">
        <f t="shared" si="3"/>
        <v>104.02000000000001</v>
      </c>
      <c r="N18" s="15">
        <f t="shared" si="3"/>
        <v>3.24</v>
      </c>
    </row>
  </sheetData>
  <mergeCells count="17">
    <mergeCell ref="A1:N1"/>
    <mergeCell ref="A2:N2"/>
    <mergeCell ref="D3:F3"/>
    <mergeCell ref="H3:J3"/>
    <mergeCell ref="K3:N3"/>
    <mergeCell ref="A12:N12"/>
    <mergeCell ref="D13:F13"/>
    <mergeCell ref="H13:J13"/>
    <mergeCell ref="K13:N13"/>
    <mergeCell ref="A3:A4"/>
    <mergeCell ref="A13:A14"/>
    <mergeCell ref="B3:B4"/>
    <mergeCell ref="B13:B14"/>
    <mergeCell ref="C3:C4"/>
    <mergeCell ref="C13:C14"/>
    <mergeCell ref="G3:G4"/>
    <mergeCell ref="G13:G14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="60" zoomScaleNormal="60" workbookViewId="0">
      <selection activeCell="U20" sqref="U20"/>
    </sheetView>
  </sheetViews>
  <sheetFormatPr defaultColWidth="8.88671875" defaultRowHeight="14.4"/>
  <cols>
    <col min="1" max="1" width="15.21875" customWidth="1"/>
    <col min="2" max="2" width="69.5546875" customWidth="1"/>
    <col min="3" max="3" width="19.77734375" customWidth="1"/>
    <col min="4" max="4" width="9"/>
    <col min="6" max="6" width="12" customWidth="1"/>
    <col min="7" max="7" width="16.21875" customWidth="1"/>
    <col min="10" max="13" width="9"/>
  </cols>
  <sheetData>
    <row r="1" spans="1:14" ht="17.399999999999999" customHeight="1">
      <c r="A1" s="21"/>
      <c r="B1" s="2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7.399999999999999" customHeight="1">
      <c r="A2" s="37" t="s">
        <v>31</v>
      </c>
      <c r="B2" s="43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7.399999999999999" customHeight="1">
      <c r="A3" s="37" t="s">
        <v>45</v>
      </c>
      <c r="B3" s="44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7.399999999999999" customHeight="1">
      <c r="A4" s="42" t="s">
        <v>1</v>
      </c>
      <c r="B4" s="42" t="s">
        <v>2</v>
      </c>
      <c r="C4" s="42" t="s">
        <v>3</v>
      </c>
      <c r="D4" s="41" t="s">
        <v>4</v>
      </c>
      <c r="E4" s="41"/>
      <c r="F4" s="41"/>
      <c r="G4" s="42" t="s">
        <v>5</v>
      </c>
      <c r="H4" s="42" t="s">
        <v>6</v>
      </c>
      <c r="I4" s="42"/>
      <c r="J4" s="42"/>
      <c r="K4" s="42" t="s">
        <v>7</v>
      </c>
      <c r="L4" s="42"/>
      <c r="M4" s="42"/>
      <c r="N4" s="42"/>
    </row>
    <row r="5" spans="1:14" ht="17.399999999999999" customHeight="1">
      <c r="A5" s="42"/>
      <c r="B5" s="42"/>
      <c r="C5" s="42"/>
      <c r="D5" s="4" t="s">
        <v>8</v>
      </c>
      <c r="E5" s="5" t="s">
        <v>9</v>
      </c>
      <c r="F5" s="5" t="s">
        <v>10</v>
      </c>
      <c r="G5" s="42"/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5" t="s">
        <v>16</v>
      </c>
      <c r="N5" s="5" t="s">
        <v>17</v>
      </c>
    </row>
    <row r="6" spans="1:14" ht="17.399999999999999" customHeight="1">
      <c r="A6" s="3" t="s">
        <v>46</v>
      </c>
      <c r="B6" s="22" t="s">
        <v>47</v>
      </c>
      <c r="C6" s="3">
        <v>60</v>
      </c>
      <c r="D6" s="9">
        <v>0.9</v>
      </c>
      <c r="E6" s="9">
        <v>0.06</v>
      </c>
      <c r="F6" s="9">
        <v>5.28</v>
      </c>
      <c r="G6" s="26">
        <f t="shared" ref="G6:G10" si="0">(D6+F6)*4+(E6*9)</f>
        <v>25.26</v>
      </c>
      <c r="H6" s="9">
        <v>0</v>
      </c>
      <c r="I6" s="9">
        <v>3</v>
      </c>
      <c r="J6" s="9">
        <v>0</v>
      </c>
      <c r="K6" s="9">
        <v>13.8</v>
      </c>
      <c r="L6" s="9">
        <v>14.4</v>
      </c>
      <c r="M6" s="9">
        <v>8.4</v>
      </c>
      <c r="N6" s="9">
        <v>0.36</v>
      </c>
    </row>
    <row r="7" spans="1:14" ht="17.399999999999999" customHeight="1">
      <c r="A7" s="4" t="s">
        <v>48</v>
      </c>
      <c r="B7" s="10" t="s">
        <v>49</v>
      </c>
      <c r="C7" s="4" t="s">
        <v>37</v>
      </c>
      <c r="D7" s="6">
        <v>23.47</v>
      </c>
      <c r="E7" s="6">
        <v>38.520000000000003</v>
      </c>
      <c r="F7" s="6">
        <v>13.43</v>
      </c>
      <c r="G7" s="6">
        <v>494.3</v>
      </c>
      <c r="H7" s="6">
        <v>0.11</v>
      </c>
      <c r="I7" s="6">
        <v>0</v>
      </c>
      <c r="J7" s="6">
        <v>7.0000000000000007E-2</v>
      </c>
      <c r="K7" s="6">
        <v>33.22</v>
      </c>
      <c r="L7" s="6">
        <v>226.8</v>
      </c>
      <c r="M7" s="6">
        <v>40.549999999999997</v>
      </c>
      <c r="N7" s="6">
        <v>2.1800000000000002</v>
      </c>
    </row>
    <row r="8" spans="1:14" ht="17.399999999999999" customHeight="1">
      <c r="A8" s="4" t="s">
        <v>29</v>
      </c>
      <c r="B8" s="10" t="s">
        <v>30</v>
      </c>
      <c r="C8" s="4">
        <v>150</v>
      </c>
      <c r="D8" s="4">
        <v>8.75</v>
      </c>
      <c r="E8" s="4">
        <v>6.62</v>
      </c>
      <c r="F8" s="4">
        <v>43.06</v>
      </c>
      <c r="G8" s="5">
        <f t="shared" si="0"/>
        <v>266.82</v>
      </c>
      <c r="H8" s="4">
        <v>0.28999999999999998</v>
      </c>
      <c r="I8" s="4">
        <v>0</v>
      </c>
      <c r="J8" s="4">
        <v>0.03</v>
      </c>
      <c r="K8" s="4">
        <v>17.239999999999998</v>
      </c>
      <c r="L8" s="4">
        <v>207.47</v>
      </c>
      <c r="M8" s="4">
        <v>138.75</v>
      </c>
      <c r="N8" s="4">
        <v>4.67</v>
      </c>
    </row>
    <row r="9" spans="1:14" ht="17.399999999999999" customHeight="1">
      <c r="A9" s="4" t="s">
        <v>20</v>
      </c>
      <c r="B9" s="10" t="s">
        <v>21</v>
      </c>
      <c r="C9" s="4">
        <v>200</v>
      </c>
      <c r="D9" s="6">
        <v>0.2</v>
      </c>
      <c r="E9" s="6">
        <v>0.05</v>
      </c>
      <c r="F9" s="6">
        <v>15.01</v>
      </c>
      <c r="G9" s="11">
        <f t="shared" si="0"/>
        <v>61.29</v>
      </c>
      <c r="H9" s="6">
        <v>0</v>
      </c>
      <c r="I9" s="6">
        <v>0.1</v>
      </c>
      <c r="J9" s="6">
        <v>0</v>
      </c>
      <c r="K9" s="6">
        <v>5.25</v>
      </c>
      <c r="L9" s="6">
        <v>8.24</v>
      </c>
      <c r="M9" s="6">
        <v>4.4000000000000004</v>
      </c>
      <c r="N9" s="6">
        <v>0.86</v>
      </c>
    </row>
    <row r="10" spans="1:14" ht="17.399999999999999" customHeight="1">
      <c r="A10" s="4"/>
      <c r="B10" s="10" t="s">
        <v>28</v>
      </c>
      <c r="C10" s="4">
        <v>40</v>
      </c>
      <c r="D10" s="9">
        <v>3.2</v>
      </c>
      <c r="E10" s="9">
        <v>0.53</v>
      </c>
      <c r="F10" s="9">
        <v>23.73</v>
      </c>
      <c r="G10" s="5">
        <f t="shared" si="0"/>
        <v>112.49</v>
      </c>
      <c r="H10" s="9">
        <v>0.13</v>
      </c>
      <c r="I10" s="9">
        <v>0.13</v>
      </c>
      <c r="J10" s="23">
        <v>0</v>
      </c>
      <c r="K10" s="23">
        <v>0</v>
      </c>
      <c r="L10" s="23">
        <v>0</v>
      </c>
      <c r="M10" s="9">
        <v>0.13</v>
      </c>
      <c r="N10" s="9">
        <v>0.13</v>
      </c>
    </row>
    <row r="11" spans="1:14" ht="17.399999999999999" customHeight="1">
      <c r="A11" s="13"/>
      <c r="B11" s="14" t="s">
        <v>24</v>
      </c>
      <c r="C11" s="13">
        <f>C6+90+25+C8+C9+C10</f>
        <v>565</v>
      </c>
      <c r="D11" s="15">
        <f t="shared" ref="D11:N11" si="1">SUM(D6:D10)</f>
        <v>36.520000000000003</v>
      </c>
      <c r="E11" s="15">
        <f t="shared" si="1"/>
        <v>45.78</v>
      </c>
      <c r="F11" s="15">
        <f t="shared" si="1"/>
        <v>100.51</v>
      </c>
      <c r="G11" s="15">
        <f t="shared" si="1"/>
        <v>960.16000000000008</v>
      </c>
      <c r="H11" s="15">
        <f t="shared" si="1"/>
        <v>0.53</v>
      </c>
      <c r="I11" s="15">
        <f t="shared" si="1"/>
        <v>3.23</v>
      </c>
      <c r="J11" s="15">
        <f t="shared" si="1"/>
        <v>0.1</v>
      </c>
      <c r="K11" s="15">
        <f t="shared" si="1"/>
        <v>69.509999999999991</v>
      </c>
      <c r="L11" s="15">
        <f t="shared" si="1"/>
        <v>456.91</v>
      </c>
      <c r="M11" s="15">
        <f t="shared" si="1"/>
        <v>192.23</v>
      </c>
      <c r="N11" s="15">
        <f t="shared" si="1"/>
        <v>8.2000000000000011</v>
      </c>
    </row>
    <row r="12" spans="1:14" ht="17.399999999999999" customHeight="1">
      <c r="A12" s="21"/>
      <c r="B12" s="21"/>
      <c r="C12" s="21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4" ht="17.399999999999999" customHeight="1">
      <c r="A13" s="37" t="s">
        <v>38</v>
      </c>
      <c r="B13" s="44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4" ht="17.399999999999999" customHeight="1">
      <c r="A14" s="42" t="s">
        <v>1</v>
      </c>
      <c r="B14" s="42" t="s">
        <v>2</v>
      </c>
      <c r="C14" s="42" t="s">
        <v>3</v>
      </c>
      <c r="D14" s="41" t="s">
        <v>4</v>
      </c>
      <c r="E14" s="41"/>
      <c r="F14" s="41"/>
      <c r="G14" s="42" t="s">
        <v>5</v>
      </c>
      <c r="H14" s="42" t="s">
        <v>6</v>
      </c>
      <c r="I14" s="42"/>
      <c r="J14" s="42"/>
      <c r="K14" s="42" t="s">
        <v>7</v>
      </c>
      <c r="L14" s="42"/>
      <c r="M14" s="42"/>
      <c r="N14" s="42"/>
    </row>
    <row r="15" spans="1:14" ht="17.399999999999999" customHeight="1">
      <c r="A15" s="42"/>
      <c r="B15" s="42"/>
      <c r="C15" s="42"/>
      <c r="D15" s="4" t="s">
        <v>8</v>
      </c>
      <c r="E15" s="5" t="s">
        <v>9</v>
      </c>
      <c r="F15" s="5" t="s">
        <v>10</v>
      </c>
      <c r="G15" s="42"/>
      <c r="H15" s="5" t="s">
        <v>11</v>
      </c>
      <c r="I15" s="5" t="s">
        <v>12</v>
      </c>
      <c r="J15" s="5" t="s">
        <v>13</v>
      </c>
      <c r="K15" s="5" t="s">
        <v>14</v>
      </c>
      <c r="L15" s="5" t="s">
        <v>15</v>
      </c>
      <c r="M15" s="5" t="s">
        <v>16</v>
      </c>
      <c r="N15" s="5" t="s">
        <v>17</v>
      </c>
    </row>
    <row r="16" spans="1:14" ht="17.399999999999999" customHeight="1">
      <c r="A16" s="3" t="s">
        <v>39</v>
      </c>
      <c r="B16" s="22" t="s">
        <v>40</v>
      </c>
      <c r="C16" s="3">
        <v>60</v>
      </c>
      <c r="D16" s="6">
        <v>0.48</v>
      </c>
      <c r="E16" s="6">
        <v>0.06</v>
      </c>
      <c r="F16" s="6">
        <v>1.56</v>
      </c>
      <c r="G16" s="6">
        <v>8.6999999999999993</v>
      </c>
      <c r="H16" s="9">
        <v>0.01</v>
      </c>
      <c r="I16" s="6">
        <v>6</v>
      </c>
      <c r="J16" s="6">
        <v>0</v>
      </c>
      <c r="K16" s="6">
        <v>13.8</v>
      </c>
      <c r="L16" s="6">
        <v>25.2</v>
      </c>
      <c r="M16" s="6">
        <v>8.4</v>
      </c>
      <c r="N16" s="6">
        <v>0.36</v>
      </c>
    </row>
    <row r="17" spans="1:14" ht="17.399999999999999" customHeight="1">
      <c r="A17" s="7" t="s">
        <v>43</v>
      </c>
      <c r="B17" s="25" t="s">
        <v>44</v>
      </c>
      <c r="C17" s="7">
        <v>200</v>
      </c>
      <c r="D17" s="6">
        <v>2.86</v>
      </c>
      <c r="E17" s="6">
        <v>4.5599999999999996</v>
      </c>
      <c r="F17" s="6">
        <v>20.73</v>
      </c>
      <c r="G17" s="11">
        <f t="shared" ref="G17:G20" si="2">(D17+F17)*4+(E17*9)</f>
        <v>135.4</v>
      </c>
      <c r="H17" s="6">
        <v>0.12</v>
      </c>
      <c r="I17" s="6">
        <v>16.5</v>
      </c>
      <c r="J17" s="6">
        <v>0.02</v>
      </c>
      <c r="K17" s="6">
        <v>19.72</v>
      </c>
      <c r="L17" s="6">
        <v>67.349999999999994</v>
      </c>
      <c r="M17" s="6">
        <v>27.02</v>
      </c>
      <c r="N17" s="6">
        <v>0.99</v>
      </c>
    </row>
    <row r="18" spans="1:14" ht="17.399999999999999" customHeight="1">
      <c r="A18" s="4" t="s">
        <v>18</v>
      </c>
      <c r="B18" s="10" t="s">
        <v>34</v>
      </c>
      <c r="C18" s="4" t="s">
        <v>41</v>
      </c>
      <c r="D18" s="18">
        <v>5.01</v>
      </c>
      <c r="E18" s="18">
        <v>15.93</v>
      </c>
      <c r="F18" s="18">
        <v>32.18</v>
      </c>
      <c r="G18" s="11">
        <v>292.08999999999997</v>
      </c>
      <c r="H18" s="18">
        <v>0.06</v>
      </c>
      <c r="I18" s="18">
        <v>1.32</v>
      </c>
      <c r="J18" s="18">
        <v>0.09</v>
      </c>
      <c r="K18" s="18">
        <v>130.38</v>
      </c>
      <c r="L18" s="18">
        <v>139.35</v>
      </c>
      <c r="M18" s="18">
        <v>29.46</v>
      </c>
      <c r="N18" s="18">
        <v>0.43</v>
      </c>
    </row>
    <row r="19" spans="1:14" ht="17.399999999999999" customHeight="1">
      <c r="A19" s="19" t="s">
        <v>35</v>
      </c>
      <c r="B19" s="8" t="s">
        <v>36</v>
      </c>
      <c r="C19" s="4">
        <v>200</v>
      </c>
      <c r="D19" s="12">
        <v>1.54</v>
      </c>
      <c r="E19" s="12">
        <v>1.63</v>
      </c>
      <c r="F19" s="12">
        <v>9.36</v>
      </c>
      <c r="G19" s="20">
        <f t="shared" si="2"/>
        <v>58.269999999999996</v>
      </c>
      <c r="H19" s="12">
        <v>0.02</v>
      </c>
      <c r="I19" s="12">
        <v>0.72</v>
      </c>
      <c r="J19" s="12">
        <v>0.01</v>
      </c>
      <c r="K19" s="12">
        <v>63.6</v>
      </c>
      <c r="L19" s="12">
        <v>50.76</v>
      </c>
      <c r="M19" s="12">
        <v>10.08</v>
      </c>
      <c r="N19" s="12">
        <v>0.62</v>
      </c>
    </row>
    <row r="20" spans="1:14" ht="17.399999999999999" customHeight="1">
      <c r="A20" s="4"/>
      <c r="B20" s="10" t="s">
        <v>22</v>
      </c>
      <c r="C20" s="4">
        <v>40</v>
      </c>
      <c r="D20" s="4">
        <v>2.6</v>
      </c>
      <c r="E20" s="4">
        <v>0.7</v>
      </c>
      <c r="F20" s="4">
        <v>23.8</v>
      </c>
      <c r="G20" s="5">
        <f t="shared" si="2"/>
        <v>111.9</v>
      </c>
      <c r="H20" s="4">
        <v>4.3999999999999997E-2</v>
      </c>
      <c r="I20" s="4">
        <v>0</v>
      </c>
      <c r="J20" s="4">
        <v>0</v>
      </c>
      <c r="K20" s="4">
        <v>7.6</v>
      </c>
      <c r="L20" s="4">
        <v>26</v>
      </c>
      <c r="M20" s="4">
        <v>5.2</v>
      </c>
      <c r="N20" s="4">
        <v>0.48</v>
      </c>
    </row>
    <row r="21" spans="1:14" ht="17.399999999999999" customHeight="1">
      <c r="A21" s="4"/>
      <c r="B21" s="10" t="s">
        <v>23</v>
      </c>
      <c r="C21" s="4">
        <v>20</v>
      </c>
      <c r="D21" s="6">
        <v>90.2</v>
      </c>
      <c r="E21" s="6">
        <v>1.28</v>
      </c>
      <c r="F21" s="6">
        <v>3.36</v>
      </c>
      <c r="G21" s="6">
        <v>13.7</v>
      </c>
      <c r="H21" s="6">
        <v>0.02</v>
      </c>
      <c r="I21" s="6">
        <v>0</v>
      </c>
      <c r="J21" s="6">
        <v>2.64E-2</v>
      </c>
      <c r="K21" s="6">
        <v>4.5999999999999996</v>
      </c>
      <c r="L21" s="6">
        <v>13</v>
      </c>
      <c r="M21" s="6">
        <v>2</v>
      </c>
      <c r="N21" s="6">
        <v>0.16</v>
      </c>
    </row>
    <row r="22" spans="1:14" ht="17.399999999999999" customHeight="1">
      <c r="A22" s="13"/>
      <c r="B22" s="14" t="s">
        <v>24</v>
      </c>
      <c r="C22" s="15">
        <f>C16+C17+210+C19+C20+C21</f>
        <v>730</v>
      </c>
      <c r="D22" s="15">
        <f t="shared" ref="D22:N22" si="3">SUM(D16:D21)</f>
        <v>102.69</v>
      </c>
      <c r="E22" s="15">
        <f t="shared" si="3"/>
        <v>24.159999999999997</v>
      </c>
      <c r="F22" s="15">
        <f t="shared" si="3"/>
        <v>90.99</v>
      </c>
      <c r="G22" s="15">
        <f t="shared" si="3"/>
        <v>620.05999999999995</v>
      </c>
      <c r="H22" s="15">
        <f t="shared" si="3"/>
        <v>0.27400000000000002</v>
      </c>
      <c r="I22" s="15">
        <f t="shared" si="3"/>
        <v>24.54</v>
      </c>
      <c r="J22" s="15">
        <f t="shared" si="3"/>
        <v>0.1464</v>
      </c>
      <c r="K22" s="15">
        <f t="shared" si="3"/>
        <v>239.69999999999996</v>
      </c>
      <c r="L22" s="15">
        <f t="shared" si="3"/>
        <v>321.65999999999997</v>
      </c>
      <c r="M22" s="15">
        <f t="shared" si="3"/>
        <v>82.16</v>
      </c>
      <c r="N22" s="15">
        <f t="shared" si="3"/>
        <v>3.04</v>
      </c>
    </row>
    <row r="23" spans="1:14" ht="17.399999999999999" customHeight="1">
      <c r="A23" s="16"/>
      <c r="B23" s="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7.399999999999999" customHeight="1">
      <c r="A24" s="16"/>
      <c r="B24" s="14" t="s">
        <v>27</v>
      </c>
      <c r="C24" s="15">
        <f>C11+C22</f>
        <v>1295</v>
      </c>
      <c r="D24" s="15">
        <f t="shared" ref="D24:N24" si="4">D11+D22</f>
        <v>139.21</v>
      </c>
      <c r="E24" s="15">
        <f t="shared" si="4"/>
        <v>69.94</v>
      </c>
      <c r="F24" s="15">
        <f t="shared" si="4"/>
        <v>191.5</v>
      </c>
      <c r="G24" s="15">
        <f t="shared" si="4"/>
        <v>1580.22</v>
      </c>
      <c r="H24" s="15">
        <f t="shared" si="4"/>
        <v>0.80400000000000005</v>
      </c>
      <c r="I24" s="15">
        <f t="shared" si="4"/>
        <v>27.77</v>
      </c>
      <c r="J24" s="15">
        <f t="shared" si="4"/>
        <v>0.24640000000000001</v>
      </c>
      <c r="K24" s="15">
        <f t="shared" si="4"/>
        <v>309.20999999999992</v>
      </c>
      <c r="L24" s="15">
        <f t="shared" si="4"/>
        <v>778.56999999999994</v>
      </c>
      <c r="M24" s="15">
        <f t="shared" si="4"/>
        <v>274.39</v>
      </c>
      <c r="N24" s="15">
        <f t="shared" si="4"/>
        <v>11.240000000000002</v>
      </c>
    </row>
    <row r="25" spans="1:14" ht="17.399999999999999" customHeight="1">
      <c r="A25" s="21"/>
      <c r="B25" s="21"/>
      <c r="C25" s="21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</sheetData>
  <mergeCells count="17">
    <mergeCell ref="A2:N2"/>
    <mergeCell ref="A3:N3"/>
    <mergeCell ref="D4:F4"/>
    <mergeCell ref="H4:J4"/>
    <mergeCell ref="K4:N4"/>
    <mergeCell ref="A13:N13"/>
    <mergeCell ref="D14:F14"/>
    <mergeCell ref="H14:J14"/>
    <mergeCell ref="K14:N14"/>
    <mergeCell ref="A4:A5"/>
    <mergeCell ref="A14:A15"/>
    <mergeCell ref="B4:B5"/>
    <mergeCell ref="B14:B15"/>
    <mergeCell ref="C4:C5"/>
    <mergeCell ref="C14:C15"/>
    <mergeCell ref="G4:G5"/>
    <mergeCell ref="G14:G15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"/>
  <sheetViews>
    <sheetView zoomScale="60" zoomScaleNormal="60" workbookViewId="0">
      <selection activeCell="E45" sqref="E45"/>
    </sheetView>
  </sheetViews>
  <sheetFormatPr defaultColWidth="8.88671875" defaultRowHeight="14.4"/>
  <cols>
    <col min="1" max="1" width="15.21875" customWidth="1"/>
    <col min="2" max="2" width="69.5546875" customWidth="1"/>
    <col min="3" max="3" width="19.77734375" customWidth="1"/>
    <col min="5" max="5" width="12" customWidth="1"/>
    <col min="6" max="6" width="16.21875" customWidth="1"/>
    <col min="7" max="7" width="11.44140625" customWidth="1"/>
  </cols>
  <sheetData>
    <row r="1" spans="1:14" ht="17.399999999999999" customHeight="1">
      <c r="A1" s="37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7.399999999999999" customHeight="1">
      <c r="A2" s="37" t="s">
        <v>38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7.399999999999999" customHeight="1">
      <c r="A3" s="42" t="s">
        <v>1</v>
      </c>
      <c r="B3" s="42" t="s">
        <v>2</v>
      </c>
      <c r="C3" s="42" t="s">
        <v>3</v>
      </c>
      <c r="D3" s="41" t="s">
        <v>4</v>
      </c>
      <c r="E3" s="41"/>
      <c r="F3" s="41"/>
      <c r="G3" s="42" t="s">
        <v>5</v>
      </c>
      <c r="H3" s="42" t="s">
        <v>6</v>
      </c>
      <c r="I3" s="42"/>
      <c r="J3" s="42"/>
      <c r="K3" s="42" t="s">
        <v>7</v>
      </c>
      <c r="L3" s="42"/>
      <c r="M3" s="42"/>
      <c r="N3" s="42"/>
    </row>
    <row r="4" spans="1:14" ht="17.399999999999999" customHeight="1">
      <c r="A4" s="42"/>
      <c r="B4" s="42"/>
      <c r="C4" s="42"/>
      <c r="D4" s="34" t="s">
        <v>8</v>
      </c>
      <c r="E4" s="35" t="s">
        <v>9</v>
      </c>
      <c r="F4" s="35" t="s">
        <v>10</v>
      </c>
      <c r="G4" s="42"/>
      <c r="H4" s="35" t="s">
        <v>11</v>
      </c>
      <c r="I4" s="35" t="s">
        <v>12</v>
      </c>
      <c r="J4" s="35" t="s">
        <v>13</v>
      </c>
      <c r="K4" s="35" t="s">
        <v>14</v>
      </c>
      <c r="L4" s="35" t="s">
        <v>15</v>
      </c>
      <c r="M4" s="35" t="s">
        <v>16</v>
      </c>
      <c r="N4" s="35" t="s">
        <v>17</v>
      </c>
    </row>
    <row r="5" spans="1:14" ht="17.399999999999999" customHeight="1">
      <c r="A5" s="36" t="s">
        <v>39</v>
      </c>
      <c r="B5" s="17" t="s">
        <v>40</v>
      </c>
      <c r="C5" s="36">
        <v>100</v>
      </c>
      <c r="D5" s="6">
        <v>1.1000000000000001</v>
      </c>
      <c r="E5" s="6">
        <v>0.2</v>
      </c>
      <c r="F5" s="6">
        <v>3.8</v>
      </c>
      <c r="G5" s="6">
        <v>21.4</v>
      </c>
      <c r="H5" s="6">
        <v>0.06</v>
      </c>
      <c r="I5" s="6">
        <v>25</v>
      </c>
      <c r="J5" s="6">
        <v>0</v>
      </c>
      <c r="K5" s="6">
        <v>14</v>
      </c>
      <c r="L5" s="6">
        <v>26</v>
      </c>
      <c r="M5" s="6">
        <v>20</v>
      </c>
      <c r="N5" s="6">
        <v>0.9</v>
      </c>
    </row>
    <row r="6" spans="1:14" ht="17.399999999999999" customHeight="1">
      <c r="A6" s="7" t="s">
        <v>43</v>
      </c>
      <c r="B6" s="25" t="s">
        <v>44</v>
      </c>
      <c r="C6" s="7">
        <v>250</v>
      </c>
      <c r="D6" s="6">
        <v>2.86</v>
      </c>
      <c r="E6" s="6">
        <v>4.5599999999999996</v>
      </c>
      <c r="F6" s="6">
        <v>20.73</v>
      </c>
      <c r="G6" s="11">
        <f t="shared" ref="G6:G9" si="0">(D6+F6)*4+(E6*9)</f>
        <v>135.4</v>
      </c>
      <c r="H6" s="6">
        <v>0.12</v>
      </c>
      <c r="I6" s="6">
        <v>16.5</v>
      </c>
      <c r="J6" s="6">
        <v>0.02</v>
      </c>
      <c r="K6" s="6">
        <v>19.72</v>
      </c>
      <c r="L6" s="6">
        <v>67.349999999999994</v>
      </c>
      <c r="M6" s="6">
        <v>27.02</v>
      </c>
      <c r="N6" s="6">
        <v>0.99</v>
      </c>
    </row>
    <row r="7" spans="1:14" ht="17.399999999999999" customHeight="1">
      <c r="A7" s="34" t="s">
        <v>18</v>
      </c>
      <c r="B7" s="10" t="s">
        <v>34</v>
      </c>
      <c r="C7" s="34" t="s">
        <v>41</v>
      </c>
      <c r="D7" s="18">
        <v>5.01</v>
      </c>
      <c r="E7" s="18">
        <v>15.93</v>
      </c>
      <c r="F7" s="18">
        <v>32.18</v>
      </c>
      <c r="G7" s="11">
        <v>292.08999999999997</v>
      </c>
      <c r="H7" s="18">
        <v>0.06</v>
      </c>
      <c r="I7" s="18">
        <v>1.32</v>
      </c>
      <c r="J7" s="18">
        <v>0.09</v>
      </c>
      <c r="K7" s="18">
        <v>130.38</v>
      </c>
      <c r="L7" s="18">
        <v>139.35</v>
      </c>
      <c r="M7" s="18">
        <v>29.46</v>
      </c>
      <c r="N7" s="18">
        <v>0.43</v>
      </c>
    </row>
    <row r="8" spans="1:14" ht="17.399999999999999" customHeight="1">
      <c r="A8" s="34" t="s">
        <v>20</v>
      </c>
      <c r="B8" s="10" t="s">
        <v>21</v>
      </c>
      <c r="C8" s="34">
        <v>200</v>
      </c>
      <c r="D8" s="6">
        <v>0.2</v>
      </c>
      <c r="E8" s="6">
        <v>0.05</v>
      </c>
      <c r="F8" s="6">
        <v>15.01</v>
      </c>
      <c r="G8" s="11">
        <f t="shared" si="0"/>
        <v>61.29</v>
      </c>
      <c r="H8" s="6">
        <v>0</v>
      </c>
      <c r="I8" s="6">
        <v>0.1</v>
      </c>
      <c r="J8" s="6">
        <v>0</v>
      </c>
      <c r="K8" s="6">
        <v>5.25</v>
      </c>
      <c r="L8" s="6">
        <v>8.24</v>
      </c>
      <c r="M8" s="6">
        <v>4.4000000000000004</v>
      </c>
      <c r="N8" s="6">
        <v>0.86</v>
      </c>
    </row>
    <row r="9" spans="1:14" ht="17.399999999999999" customHeight="1">
      <c r="A9" s="34"/>
      <c r="B9" s="10" t="s">
        <v>22</v>
      </c>
      <c r="C9" s="34">
        <v>40</v>
      </c>
      <c r="D9" s="34">
        <v>2.6</v>
      </c>
      <c r="E9" s="34">
        <v>0.7</v>
      </c>
      <c r="F9" s="34">
        <v>23.8</v>
      </c>
      <c r="G9" s="35">
        <f t="shared" si="0"/>
        <v>111.9</v>
      </c>
      <c r="H9" s="34">
        <v>4.3999999999999997E-2</v>
      </c>
      <c r="I9" s="34">
        <v>0</v>
      </c>
      <c r="J9" s="34">
        <v>0</v>
      </c>
      <c r="K9" s="34">
        <v>7.6</v>
      </c>
      <c r="L9" s="34">
        <v>26</v>
      </c>
      <c r="M9" s="34">
        <v>5.2</v>
      </c>
      <c r="N9" s="34">
        <v>0.48</v>
      </c>
    </row>
    <row r="10" spans="1:14" ht="17.399999999999999" customHeight="1">
      <c r="A10" s="34"/>
      <c r="B10" s="10" t="s">
        <v>23</v>
      </c>
      <c r="C10" s="34">
        <v>20</v>
      </c>
      <c r="D10" s="6">
        <v>90.2</v>
      </c>
      <c r="E10" s="6">
        <v>1.28</v>
      </c>
      <c r="F10" s="6">
        <v>3.36</v>
      </c>
      <c r="G10" s="6">
        <v>13.7</v>
      </c>
      <c r="H10" s="6">
        <v>0.02</v>
      </c>
      <c r="I10" s="6">
        <v>0</v>
      </c>
      <c r="J10" s="6">
        <v>2.64E-2</v>
      </c>
      <c r="K10" s="6">
        <v>4.5999999999999996</v>
      </c>
      <c r="L10" s="6">
        <v>13</v>
      </c>
      <c r="M10" s="6">
        <v>2</v>
      </c>
      <c r="N10" s="6">
        <v>0.16</v>
      </c>
    </row>
    <row r="11" spans="1:14" ht="17.399999999999999" customHeight="1">
      <c r="A11" s="13"/>
      <c r="B11" s="13" t="s">
        <v>24</v>
      </c>
      <c r="C11" s="13">
        <f>C5+C6+200+10+C8+C9+C10</f>
        <v>820</v>
      </c>
      <c r="D11" s="15">
        <f t="shared" ref="D11:N11" si="1">SUM(D5:D10)</f>
        <v>101.97</v>
      </c>
      <c r="E11" s="15">
        <f t="shared" si="1"/>
        <v>22.72</v>
      </c>
      <c r="F11" s="15">
        <f t="shared" si="1"/>
        <v>98.88</v>
      </c>
      <c r="G11" s="15">
        <f t="shared" si="1"/>
        <v>635.78000000000009</v>
      </c>
      <c r="H11" s="15">
        <f t="shared" si="1"/>
        <v>0.30399999999999999</v>
      </c>
      <c r="I11" s="15">
        <f t="shared" si="1"/>
        <v>42.92</v>
      </c>
      <c r="J11" s="15">
        <f t="shared" si="1"/>
        <v>0.13639999999999999</v>
      </c>
      <c r="K11" s="15">
        <f t="shared" si="1"/>
        <v>181.54999999999998</v>
      </c>
      <c r="L11" s="15">
        <f t="shared" si="1"/>
        <v>279.94</v>
      </c>
      <c r="M11" s="15">
        <f t="shared" si="1"/>
        <v>88.08</v>
      </c>
      <c r="N11" s="15">
        <f t="shared" si="1"/>
        <v>3.8200000000000003</v>
      </c>
    </row>
    <row r="12" spans="1:14" ht="17.399999999999999" customHeight="1">
      <c r="A12" s="21"/>
      <c r="B12" s="21"/>
      <c r="C12" s="21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4" ht="17.399999999999999" customHeight="1">
      <c r="A13" s="28"/>
      <c r="B13" s="29"/>
      <c r="C13" s="28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4" ht="17.399999999999999" customHeight="1"/>
  </sheetData>
  <mergeCells count="9">
    <mergeCell ref="A1:N1"/>
    <mergeCell ref="A2:N2"/>
    <mergeCell ref="A3:A4"/>
    <mergeCell ref="B3:B4"/>
    <mergeCell ref="C3:C4"/>
    <mergeCell ref="D3:F3"/>
    <mergeCell ref="G3:G4"/>
    <mergeCell ref="H3:J3"/>
    <mergeCell ref="K3:N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первая смена 68,74+23,00</vt:lpstr>
      <vt:lpstr>вторая смена 68,74+23,00</vt:lpstr>
      <vt:lpstr>мобилизованные 148,00</vt:lpstr>
      <vt:lpstr>90,00 платно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Бухгалтерия2</dc:creator>
  <cp:lastModifiedBy>Бухгалтерия2</cp:lastModifiedBy>
  <dcterms:created xsi:type="dcterms:W3CDTF">2006-09-16T00:00:00Z</dcterms:created>
  <dcterms:modified xsi:type="dcterms:W3CDTF">2023-09-13T08:53:09Z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69F1B00028DF4F12B191487AC81C1C80</vt:lpwstr>
  </property>
  <property fmtid="{D5CDD505-2E9C-101B-9397-08002B2CF9AE}" pid="3" name="KSOProductBuildVer">
    <vt:lpwstr>1049-12.2.0.13201</vt:lpwstr>
  </property>
</Properties>
</file>