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144"/>
  </bookViews>
  <sheets>
    <sheet name="первая смена 68,74+23,00" sheetId="23" r:id="rId1"/>
    <sheet name="вторая смена 68,74+23,00" sheetId="24" r:id="rId2"/>
    <sheet name="мобилизованные 148,00" sheetId="25" r:id="rId3"/>
    <sheet name="90,00 платно" sheetId="26" r:id="rId4"/>
  </sheets>
  <calcPr calcId="124519"/>
</workbook>
</file>

<file path=xl/calcChain.xml><?xml version="1.0" encoding="utf-8"?>
<calcChain xmlns="http://schemas.openxmlformats.org/spreadsheetml/2006/main">
  <c r="N11" i="26"/>
  <c r="M11"/>
  <c r="L11"/>
  <c r="K11"/>
  <c r="J11"/>
  <c r="I11"/>
  <c r="H11"/>
  <c r="F11"/>
  <c r="E11"/>
  <c r="D11"/>
  <c r="C11"/>
  <c r="G9"/>
  <c r="G11" s="1"/>
  <c r="N23" i="25"/>
  <c r="N21"/>
  <c r="M21"/>
  <c r="M23" s="1"/>
  <c r="L21"/>
  <c r="L23" s="1"/>
  <c r="K21"/>
  <c r="J21"/>
  <c r="J23" s="1"/>
  <c r="I21"/>
  <c r="H21"/>
  <c r="F21"/>
  <c r="E21"/>
  <c r="D21"/>
  <c r="D23" s="1"/>
  <c r="C21"/>
  <c r="G19"/>
  <c r="G21" s="1"/>
  <c r="N10"/>
  <c r="M10"/>
  <c r="L10"/>
  <c r="K10"/>
  <c r="J10"/>
  <c r="I10"/>
  <c r="H10"/>
  <c r="H23" s="1"/>
  <c r="F10"/>
  <c r="F23" s="1"/>
  <c r="E10"/>
  <c r="E23" s="1"/>
  <c r="D10"/>
  <c r="C10"/>
  <c r="G8"/>
  <c r="G7"/>
  <c r="G10" s="1"/>
  <c r="F19" i="24"/>
  <c r="N17"/>
  <c r="N19" s="1"/>
  <c r="M17"/>
  <c r="L17"/>
  <c r="K17"/>
  <c r="J17"/>
  <c r="I17"/>
  <c r="H17"/>
  <c r="F17"/>
  <c r="E17"/>
  <c r="D17"/>
  <c r="C17"/>
  <c r="G16"/>
  <c r="G17" s="1"/>
  <c r="N11"/>
  <c r="M11"/>
  <c r="M19" s="1"/>
  <c r="L11"/>
  <c r="L19" s="1"/>
  <c r="K11"/>
  <c r="J11"/>
  <c r="I11"/>
  <c r="H11"/>
  <c r="F11"/>
  <c r="E11"/>
  <c r="E19" s="1"/>
  <c r="D11"/>
  <c r="D19" s="1"/>
  <c r="C11"/>
  <c r="G9"/>
  <c r="G11" s="1"/>
  <c r="N15" i="23"/>
  <c r="M15"/>
  <c r="L15"/>
  <c r="K15"/>
  <c r="J15"/>
  <c r="I15"/>
  <c r="H15"/>
  <c r="F15"/>
  <c r="E15"/>
  <c r="D15"/>
  <c r="C15"/>
  <c r="G14"/>
  <c r="G15" s="1"/>
  <c r="N9"/>
  <c r="N17" s="1"/>
  <c r="M9"/>
  <c r="M17" s="1"/>
  <c r="L9"/>
  <c r="L17" s="1"/>
  <c r="K9"/>
  <c r="K17" s="1"/>
  <c r="J9"/>
  <c r="I9"/>
  <c r="H9"/>
  <c r="H17" s="1"/>
  <c r="F9"/>
  <c r="E9"/>
  <c r="E17" s="1"/>
  <c r="D9"/>
  <c r="D17" s="1"/>
  <c r="C9"/>
  <c r="C17" s="1"/>
  <c r="G7"/>
  <c r="G9" s="1"/>
  <c r="G17" s="1"/>
  <c r="J17" l="1"/>
  <c r="I17"/>
  <c r="F17"/>
  <c r="G19" i="24"/>
  <c r="J19"/>
  <c r="I19"/>
  <c r="C19"/>
  <c r="K19"/>
  <c r="H19"/>
  <c r="I23" i="25"/>
  <c r="G23"/>
  <c r="C23"/>
  <c r="K23"/>
</calcChain>
</file>

<file path=xl/sharedStrings.xml><?xml version="1.0" encoding="utf-8"?>
<sst xmlns="http://schemas.openxmlformats.org/spreadsheetml/2006/main" count="192" uniqueCount="49">
  <si>
    <t>ПЕРВЫЙ ЗАВТРАК</t>
  </si>
  <si>
    <t>№ по сборнику рецептур</t>
  </si>
  <si>
    <t>Наименование блюд</t>
  </si>
  <si>
    <t>Выход, г</t>
  </si>
  <si>
    <t>Пищевые вещества, г</t>
  </si>
  <si>
    <t>Калорийность,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</si>
  <si>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</si>
  <si>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</si>
  <si>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</si>
  <si>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</si>
  <si>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</si>
  <si>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 1</t>
  </si>
  <si>
    <t>С</t>
  </si>
  <si>
    <t>А</t>
  </si>
  <si>
    <t>Ca</t>
  </si>
  <si>
    <t>P</t>
  </si>
  <si>
    <t>Mg</t>
  </si>
  <si>
    <t>Fe</t>
  </si>
  <si>
    <t>№628, 1996</t>
  </si>
  <si>
    <t>Чай с сахаром</t>
  </si>
  <si>
    <t xml:space="preserve">Итого </t>
  </si>
  <si>
    <t>ВТОРОЙ ЗАВТРАК</t>
  </si>
  <si>
    <t>Молоко ультрапастеризованное, обогащенное йодом и витаминами</t>
  </si>
  <si>
    <t>Итого за день</t>
  </si>
  <si>
    <t>150/30</t>
  </si>
  <si>
    <t>Хлеб пшеничный</t>
  </si>
  <si>
    <t>ТТК №48</t>
  </si>
  <si>
    <t>Плов из филе птицы</t>
  </si>
  <si>
    <t>8 ДЕНЬ</t>
  </si>
  <si>
    <t>№416, 1996</t>
  </si>
  <si>
    <t>Шницель рубленый (свин)</t>
  </si>
  <si>
    <t>ттк №21</t>
  </si>
  <si>
    <t>Сложный гарнир: капуста тушеная и свежий огурец</t>
  </si>
  <si>
    <t>ОБЕД</t>
  </si>
  <si>
    <t>ТТК №2</t>
  </si>
  <si>
    <t>Овощи порционно (помидор)</t>
  </si>
  <si>
    <t>200/10</t>
  </si>
  <si>
    <t>ПОЛДНИК</t>
  </si>
  <si>
    <t>Овощи порционно (огурец)</t>
  </si>
  <si>
    <t>№110,1996</t>
  </si>
  <si>
    <t>Борщ с капустой и картофелем со сметаной</t>
  </si>
  <si>
    <t>№482(1996)</t>
  </si>
  <si>
    <t xml:space="preserve">Капуста тушеная </t>
  </si>
  <si>
    <t>ЗАВТРАК</t>
  </si>
  <si>
    <t>ТТК №3Н</t>
  </si>
  <si>
    <t xml:space="preserve">Компот из сухофруктов </t>
  </si>
  <si>
    <t>Борщ с капустой и картофелем, курицей и сметаной</t>
  </si>
  <si>
    <t>200/15/10</t>
  </si>
  <si>
    <t>Сок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</si>
</sst>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charset val="134"/>
      <scheme val="minor"/>
    </font>
    <font>
      <b/>
      <sz val="14"/>
      <name val="Times New Roman"/>
      <charset val="204"/>
    </font>
    <font>
      <sz val="14"/>
      <name val="Arial"/>
      <charset val="204"/>
    </font>
    <font>
      <sz val="14"/>
      <name val="Times New Roman"/>
      <charset val="204"/>
    </font>
    <font>
      <sz val="14"/>
      <color theme="1"/>
      <name val="Times New Roman"/>
      <charset val="204"/>
    </font>
    <font>
      <sz val="14"/>
      <color rgb="FF000000"/>
      <name val="Times New Roman"/>
      <charset val="204"/>
    </font>
    <font>
      <i/>
      <sz val="14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wrapText="1"/>
    </xf>
    <xf numFmtId="2" fontId="4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Border="1" applyAlignment="1"/>
    <xf numFmtId="0" fontId="2" fillId="0" borderId="0" xfId="0" applyFont="1" applyFill="1" applyBorder="1" applyAlignment="1"/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="70" zoomScaleNormal="70" workbookViewId="0">
      <selection activeCell="B25" sqref="B25"/>
    </sheetView>
  </sheetViews>
  <sheetFormatPr defaultColWidth="8.88671875" defaultRowHeight="14.4"/>
  <cols>
    <col min="1" max="1" width="14.21875" customWidth="1"/>
    <col min="2" max="2" width="69.6640625" customWidth="1"/>
    <col min="3" max="3" width="16.77734375" customWidth="1"/>
    <col min="4" max="5" width="14.33203125" customWidth="1"/>
    <col min="6" max="6" width="12.6640625" customWidth="1"/>
    <col min="7" max="7" width="10.44140625" customWidth="1"/>
    <col min="11" max="12" width="9"/>
  </cols>
  <sheetData>
    <row r="1" spans="1:14" ht="17.399999999999999">
      <c r="A1" s="33" t="s">
        <v>28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>
      <c r="A2" s="33" t="s">
        <v>0</v>
      </c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8">
      <c r="A3" s="38" t="s">
        <v>1</v>
      </c>
      <c r="B3" s="38" t="s">
        <v>2</v>
      </c>
      <c r="C3" s="38" t="s">
        <v>3</v>
      </c>
      <c r="D3" s="37" t="s">
        <v>4</v>
      </c>
      <c r="E3" s="37"/>
      <c r="F3" s="37"/>
      <c r="G3" s="38" t="s">
        <v>5</v>
      </c>
      <c r="H3" s="38" t="s">
        <v>6</v>
      </c>
      <c r="I3" s="38"/>
      <c r="J3" s="38"/>
      <c r="K3" s="38" t="s">
        <v>7</v>
      </c>
      <c r="L3" s="38"/>
      <c r="M3" s="38"/>
      <c r="N3" s="38"/>
    </row>
    <row r="4" spans="1:14" ht="18">
      <c r="A4" s="38"/>
      <c r="B4" s="38"/>
      <c r="C4" s="38"/>
      <c r="D4" s="3" t="s">
        <v>8</v>
      </c>
      <c r="E4" s="4" t="s">
        <v>9</v>
      </c>
      <c r="F4" s="4" t="s">
        <v>10</v>
      </c>
      <c r="G4" s="38"/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</row>
    <row r="5" spans="1:14" ht="18">
      <c r="A5" s="5" t="s">
        <v>29</v>
      </c>
      <c r="B5" s="9" t="s">
        <v>30</v>
      </c>
      <c r="C5" s="4">
        <v>90</v>
      </c>
      <c r="D5" s="7">
        <v>3.45</v>
      </c>
      <c r="E5" s="7">
        <v>4.3499999999999996</v>
      </c>
      <c r="F5" s="7">
        <v>0</v>
      </c>
      <c r="G5" s="7">
        <v>52.95</v>
      </c>
      <c r="H5" s="7">
        <v>0</v>
      </c>
      <c r="I5" s="7">
        <v>0.24</v>
      </c>
      <c r="J5" s="7">
        <v>0.03</v>
      </c>
      <c r="K5" s="7">
        <v>150</v>
      </c>
      <c r="L5" s="7">
        <v>81</v>
      </c>
      <c r="M5" s="7">
        <v>7.5</v>
      </c>
      <c r="N5" s="7">
        <v>0.17</v>
      </c>
    </row>
    <row r="6" spans="1:14" ht="18">
      <c r="A6" s="20" t="s">
        <v>31</v>
      </c>
      <c r="B6" s="9" t="s">
        <v>32</v>
      </c>
      <c r="C6" s="3" t="s">
        <v>24</v>
      </c>
      <c r="D6" s="10">
        <v>4.46</v>
      </c>
      <c r="E6" s="10">
        <v>4.6399999999999997</v>
      </c>
      <c r="F6" s="10">
        <v>18.02</v>
      </c>
      <c r="G6" s="10">
        <v>131.66</v>
      </c>
      <c r="H6" s="10">
        <v>0.08</v>
      </c>
      <c r="I6" s="10">
        <v>90.57</v>
      </c>
      <c r="J6" s="10">
        <v>0.03</v>
      </c>
      <c r="K6" s="10">
        <v>118.89</v>
      </c>
      <c r="L6" s="10">
        <v>110.57</v>
      </c>
      <c r="M6" s="10">
        <v>47.72</v>
      </c>
      <c r="N6" s="10">
        <v>1.94</v>
      </c>
    </row>
    <row r="7" spans="1:14" ht="18">
      <c r="A7" s="3" t="s">
        <v>18</v>
      </c>
      <c r="B7" s="11" t="s">
        <v>19</v>
      </c>
      <c r="C7" s="3">
        <v>200</v>
      </c>
      <c r="D7" s="7">
        <v>0.2</v>
      </c>
      <c r="E7" s="7">
        <v>0.05</v>
      </c>
      <c r="F7" s="7">
        <v>15.01</v>
      </c>
      <c r="G7" s="12">
        <f>(D7+F7)*4+(E7*9)</f>
        <v>61.29</v>
      </c>
      <c r="H7" s="7">
        <v>0</v>
      </c>
      <c r="I7" s="7">
        <v>0.1</v>
      </c>
      <c r="J7" s="7">
        <v>0</v>
      </c>
      <c r="K7" s="7">
        <v>5.25</v>
      </c>
      <c r="L7" s="7">
        <v>8.24</v>
      </c>
      <c r="M7" s="7">
        <v>4.4000000000000004</v>
      </c>
      <c r="N7" s="7">
        <v>0.86</v>
      </c>
    </row>
    <row r="8" spans="1:14" ht="18">
      <c r="A8" s="3"/>
      <c r="B8" s="11" t="s">
        <v>25</v>
      </c>
      <c r="C8" s="3">
        <v>40</v>
      </c>
      <c r="D8" s="7">
        <v>1.2</v>
      </c>
      <c r="E8" s="13">
        <v>0.3</v>
      </c>
      <c r="F8" s="13">
        <v>19.7</v>
      </c>
      <c r="G8" s="13">
        <v>85.9</v>
      </c>
      <c r="H8" s="13">
        <v>0.1</v>
      </c>
      <c r="I8" s="7">
        <v>0</v>
      </c>
      <c r="J8" s="7">
        <v>0</v>
      </c>
      <c r="K8" s="7">
        <v>8</v>
      </c>
      <c r="L8" s="7">
        <v>26</v>
      </c>
      <c r="M8" s="7">
        <v>5.6</v>
      </c>
      <c r="N8" s="13">
        <v>0.5</v>
      </c>
    </row>
    <row r="9" spans="1:14" ht="17.399999999999999">
      <c r="A9" s="14"/>
      <c r="B9" s="14" t="s">
        <v>20</v>
      </c>
      <c r="C9" s="14">
        <f>C5+150+30+C7+C8</f>
        <v>510</v>
      </c>
      <c r="D9" s="16">
        <f t="shared" ref="D9:N9" si="0">SUM(D5:D8)</f>
        <v>9.3099999999999987</v>
      </c>
      <c r="E9" s="16">
        <f t="shared" si="0"/>
        <v>9.34</v>
      </c>
      <c r="F9" s="16">
        <f t="shared" si="0"/>
        <v>52.730000000000004</v>
      </c>
      <c r="G9" s="16">
        <f t="shared" si="0"/>
        <v>331.8</v>
      </c>
      <c r="H9" s="16">
        <f t="shared" si="0"/>
        <v>0.18</v>
      </c>
      <c r="I9" s="16">
        <f t="shared" si="0"/>
        <v>90.909999999999982</v>
      </c>
      <c r="J9" s="16">
        <f t="shared" si="0"/>
        <v>0.06</v>
      </c>
      <c r="K9" s="16">
        <f t="shared" si="0"/>
        <v>282.14</v>
      </c>
      <c r="L9" s="16">
        <f t="shared" si="0"/>
        <v>225.81</v>
      </c>
      <c r="M9" s="16">
        <f t="shared" si="0"/>
        <v>65.22</v>
      </c>
      <c r="N9" s="16">
        <f t="shared" si="0"/>
        <v>3.4699999999999998</v>
      </c>
    </row>
    <row r="10" spans="1:14" ht="17.399999999999999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>
      <c r="A11" s="33" t="s">
        <v>21</v>
      </c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ht="18">
      <c r="A12" s="38" t="s">
        <v>1</v>
      </c>
      <c r="B12" s="38" t="s">
        <v>2</v>
      </c>
      <c r="C12" s="38" t="s">
        <v>3</v>
      </c>
      <c r="D12" s="37" t="s">
        <v>4</v>
      </c>
      <c r="E12" s="37"/>
      <c r="F12" s="37"/>
      <c r="G12" s="38" t="s">
        <v>5</v>
      </c>
      <c r="H12" s="38" t="s">
        <v>6</v>
      </c>
      <c r="I12" s="38"/>
      <c r="J12" s="38"/>
      <c r="K12" s="38" t="s">
        <v>7</v>
      </c>
      <c r="L12" s="38"/>
      <c r="M12" s="38"/>
      <c r="N12" s="38"/>
    </row>
    <row r="13" spans="1:14" ht="18">
      <c r="A13" s="38"/>
      <c r="B13" s="38"/>
      <c r="C13" s="38"/>
      <c r="D13" s="3" t="s">
        <v>8</v>
      </c>
      <c r="E13" s="4" t="s">
        <v>9</v>
      </c>
      <c r="F13" s="4" t="s">
        <v>10</v>
      </c>
      <c r="G13" s="38"/>
      <c r="H13" s="4" t="s">
        <v>11</v>
      </c>
      <c r="I13" s="4" t="s">
        <v>12</v>
      </c>
      <c r="J13" s="4" t="s">
        <v>13</v>
      </c>
      <c r="K13" s="4" t="s">
        <v>14</v>
      </c>
      <c r="L13" s="4" t="s">
        <v>15</v>
      </c>
      <c r="M13" s="4" t="s">
        <v>16</v>
      </c>
      <c r="N13" s="4" t="s">
        <v>17</v>
      </c>
    </row>
    <row r="14" spans="1:14" ht="36">
      <c r="A14" s="3"/>
      <c r="B14" s="11" t="s">
        <v>22</v>
      </c>
      <c r="C14" s="3">
        <v>200</v>
      </c>
      <c r="D14" s="25">
        <v>5.9</v>
      </c>
      <c r="E14" s="25">
        <v>6.75</v>
      </c>
      <c r="F14" s="25">
        <v>9.91</v>
      </c>
      <c r="G14" s="12">
        <f>(D14+F14)*4+(E14*9)</f>
        <v>123.99000000000001</v>
      </c>
      <c r="H14" s="25">
        <v>0.08</v>
      </c>
      <c r="I14" s="25">
        <v>2.74</v>
      </c>
      <c r="J14" s="25">
        <v>0.04</v>
      </c>
      <c r="K14" s="25">
        <v>253.2</v>
      </c>
      <c r="L14" s="25">
        <v>189.9</v>
      </c>
      <c r="M14" s="25">
        <v>29.54</v>
      </c>
      <c r="N14" s="25">
        <v>0.12</v>
      </c>
    </row>
    <row r="15" spans="1:14" ht="17.399999999999999">
      <c r="A15" s="14"/>
      <c r="B15" s="14" t="s">
        <v>20</v>
      </c>
      <c r="C15" s="16">
        <f>SUM(C11:C14)</f>
        <v>200</v>
      </c>
      <c r="D15" s="14">
        <f t="shared" ref="D15:N15" si="1">SUM(D11:D14)</f>
        <v>5.9</v>
      </c>
      <c r="E15" s="14">
        <f t="shared" si="1"/>
        <v>6.75</v>
      </c>
      <c r="F15" s="14">
        <f t="shared" si="1"/>
        <v>9.91</v>
      </c>
      <c r="G15" s="14">
        <f t="shared" si="1"/>
        <v>123.99000000000001</v>
      </c>
      <c r="H15" s="14">
        <f t="shared" si="1"/>
        <v>0.08</v>
      </c>
      <c r="I15" s="14">
        <f t="shared" si="1"/>
        <v>2.74</v>
      </c>
      <c r="J15" s="14">
        <f t="shared" si="1"/>
        <v>0.04</v>
      </c>
      <c r="K15" s="14">
        <f t="shared" si="1"/>
        <v>253.2</v>
      </c>
      <c r="L15" s="14">
        <f t="shared" si="1"/>
        <v>189.9</v>
      </c>
      <c r="M15" s="14">
        <f t="shared" si="1"/>
        <v>29.54</v>
      </c>
      <c r="N15" s="14">
        <f t="shared" si="1"/>
        <v>0.12</v>
      </c>
    </row>
    <row r="16" spans="1:14" ht="17.399999999999999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17.399999999999999">
      <c r="A17" s="17"/>
      <c r="B17" s="14" t="s">
        <v>23</v>
      </c>
      <c r="C17" s="16">
        <f>C9+C15</f>
        <v>710</v>
      </c>
      <c r="D17" s="16">
        <f t="shared" ref="D17:N17" si="2">D9+D15</f>
        <v>15.209999999999999</v>
      </c>
      <c r="E17" s="16">
        <f t="shared" si="2"/>
        <v>16.09</v>
      </c>
      <c r="F17" s="16">
        <f t="shared" si="2"/>
        <v>62.64</v>
      </c>
      <c r="G17" s="16">
        <f t="shared" si="2"/>
        <v>455.79</v>
      </c>
      <c r="H17" s="16">
        <f t="shared" si="2"/>
        <v>0.26</v>
      </c>
      <c r="I17" s="16">
        <f t="shared" si="2"/>
        <v>93.649999999999977</v>
      </c>
      <c r="J17" s="16">
        <f t="shared" si="2"/>
        <v>0.1</v>
      </c>
      <c r="K17" s="16">
        <f t="shared" si="2"/>
        <v>535.33999999999992</v>
      </c>
      <c r="L17" s="16">
        <f t="shared" si="2"/>
        <v>415.71000000000004</v>
      </c>
      <c r="M17" s="16">
        <f t="shared" si="2"/>
        <v>94.759999999999991</v>
      </c>
      <c r="N17" s="16">
        <f t="shared" si="2"/>
        <v>3.59</v>
      </c>
    </row>
    <row r="18" spans="1:14" ht="17.399999999999999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</sheetData>
  <mergeCells count="17">
    <mergeCell ref="A1:N1"/>
    <mergeCell ref="A2:N2"/>
    <mergeCell ref="D3:F3"/>
    <mergeCell ref="H3:J3"/>
    <mergeCell ref="K3:N3"/>
    <mergeCell ref="A11:N11"/>
    <mergeCell ref="D12:F12"/>
    <mergeCell ref="H12:J12"/>
    <mergeCell ref="K12:N12"/>
    <mergeCell ref="A3:A4"/>
    <mergeCell ref="A12:A13"/>
    <mergeCell ref="B3:B4"/>
    <mergeCell ref="B12:B13"/>
    <mergeCell ref="C3:C4"/>
    <mergeCell ref="C12:C13"/>
    <mergeCell ref="G3:G4"/>
    <mergeCell ref="G12:G13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="70" zoomScaleNormal="70" workbookViewId="0">
      <selection activeCell="B32" sqref="B32"/>
    </sheetView>
  </sheetViews>
  <sheetFormatPr defaultColWidth="8.88671875" defaultRowHeight="14.4"/>
  <cols>
    <col min="1" max="1" width="13" customWidth="1"/>
    <col min="2" max="2" width="80.6640625" customWidth="1"/>
    <col min="3" max="3" width="16.5546875" customWidth="1"/>
    <col min="6" max="6" width="13" customWidth="1"/>
    <col min="7" max="7" width="14" customWidth="1"/>
    <col min="11" max="13" width="9"/>
  </cols>
  <sheetData>
    <row r="1" spans="1:14" ht="17.399999999999999" customHeight="1">
      <c r="A1" s="33" t="s">
        <v>28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.399999999999999" customHeight="1">
      <c r="A2" s="33" t="s">
        <v>33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7.399999999999999" customHeight="1">
      <c r="A3" s="38" t="s">
        <v>1</v>
      </c>
      <c r="B3" s="38" t="s">
        <v>2</v>
      </c>
      <c r="C3" s="38" t="s">
        <v>3</v>
      </c>
      <c r="D3" s="37" t="s">
        <v>4</v>
      </c>
      <c r="E3" s="37"/>
      <c r="F3" s="37"/>
      <c r="G3" s="38" t="s">
        <v>5</v>
      </c>
      <c r="H3" s="38" t="s">
        <v>6</v>
      </c>
      <c r="I3" s="38"/>
      <c r="J3" s="38"/>
      <c r="K3" s="38" t="s">
        <v>7</v>
      </c>
      <c r="L3" s="38"/>
      <c r="M3" s="38"/>
      <c r="N3" s="38"/>
    </row>
    <row r="4" spans="1:14" ht="17.399999999999999" customHeight="1">
      <c r="A4" s="38"/>
      <c r="B4" s="38"/>
      <c r="C4" s="38"/>
      <c r="D4" s="3" t="s">
        <v>8</v>
      </c>
      <c r="E4" s="4" t="s">
        <v>9</v>
      </c>
      <c r="F4" s="4" t="s">
        <v>10</v>
      </c>
      <c r="G4" s="38"/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</row>
    <row r="5" spans="1:14" ht="17.399999999999999" customHeight="1">
      <c r="A5" s="4" t="s">
        <v>34</v>
      </c>
      <c r="B5" s="19" t="s">
        <v>38</v>
      </c>
      <c r="C5" s="4">
        <v>60</v>
      </c>
      <c r="D5" s="7">
        <v>0.48</v>
      </c>
      <c r="E5" s="7">
        <v>0.06</v>
      </c>
      <c r="F5" s="7">
        <v>1.56</v>
      </c>
      <c r="G5" s="7">
        <v>8.6999999999999993</v>
      </c>
      <c r="H5" s="10">
        <v>0.01</v>
      </c>
      <c r="I5" s="7">
        <v>6</v>
      </c>
      <c r="J5" s="7">
        <v>0</v>
      </c>
      <c r="K5" s="7">
        <v>13.8</v>
      </c>
      <c r="L5" s="7">
        <v>25.2</v>
      </c>
      <c r="M5" s="7">
        <v>8.4</v>
      </c>
      <c r="N5" s="7">
        <v>0.36</v>
      </c>
    </row>
    <row r="6" spans="1:14" ht="17.399999999999999" customHeight="1">
      <c r="A6" s="2" t="s">
        <v>39</v>
      </c>
      <c r="B6" s="23" t="s">
        <v>40</v>
      </c>
      <c r="C6" s="2" t="s">
        <v>36</v>
      </c>
      <c r="D6" s="10">
        <v>10.89</v>
      </c>
      <c r="E6" s="10">
        <v>5.9</v>
      </c>
      <c r="F6" s="10">
        <v>20.65</v>
      </c>
      <c r="G6" s="10">
        <v>179.26</v>
      </c>
      <c r="H6" s="10">
        <v>0.24</v>
      </c>
      <c r="I6" s="10">
        <v>1.25</v>
      </c>
      <c r="J6" s="10">
        <v>0.04</v>
      </c>
      <c r="K6" s="10">
        <v>43.14</v>
      </c>
      <c r="L6" s="10">
        <v>142.82</v>
      </c>
      <c r="M6" s="10">
        <v>39.46</v>
      </c>
      <c r="N6" s="10">
        <v>2.39</v>
      </c>
    </row>
    <row r="7" spans="1:14" ht="17.399999999999999" customHeight="1">
      <c r="A7" s="5" t="s">
        <v>29</v>
      </c>
      <c r="B7" s="6" t="s">
        <v>30</v>
      </c>
      <c r="C7" s="4">
        <v>90</v>
      </c>
      <c r="D7" s="7">
        <v>3.45</v>
      </c>
      <c r="E7" s="7">
        <v>4.3499999999999996</v>
      </c>
      <c r="F7" s="7">
        <v>0</v>
      </c>
      <c r="G7" s="7">
        <v>52.95</v>
      </c>
      <c r="H7" s="7">
        <v>0</v>
      </c>
      <c r="I7" s="7">
        <v>0.24</v>
      </c>
      <c r="J7" s="7">
        <v>0.03</v>
      </c>
      <c r="K7" s="7">
        <v>150</v>
      </c>
      <c r="L7" s="7">
        <v>81</v>
      </c>
      <c r="M7" s="7">
        <v>7.5</v>
      </c>
      <c r="N7" s="7">
        <v>0.17</v>
      </c>
    </row>
    <row r="8" spans="1:14" ht="17.399999999999999" customHeight="1">
      <c r="A8" s="8" t="s">
        <v>41</v>
      </c>
      <c r="B8" s="9" t="s">
        <v>42</v>
      </c>
      <c r="C8" s="3">
        <v>150</v>
      </c>
      <c r="D8" s="10">
        <v>3.56</v>
      </c>
      <c r="E8" s="10">
        <v>4.53</v>
      </c>
      <c r="F8" s="10">
        <v>15.09</v>
      </c>
      <c r="G8" s="10">
        <v>115.35</v>
      </c>
      <c r="H8" s="10">
        <v>0.06</v>
      </c>
      <c r="I8" s="10">
        <v>79.319999999999993</v>
      </c>
      <c r="J8" s="10">
        <v>0.03</v>
      </c>
      <c r="K8" s="10">
        <v>93.11</v>
      </c>
      <c r="L8" s="10">
        <v>63.32</v>
      </c>
      <c r="M8" s="10">
        <v>31.97</v>
      </c>
      <c r="N8" s="10">
        <v>1.26</v>
      </c>
    </row>
    <row r="9" spans="1:14" ht="17.399999999999999" customHeight="1">
      <c r="A9" s="3" t="s">
        <v>18</v>
      </c>
      <c r="B9" s="11" t="s">
        <v>19</v>
      </c>
      <c r="C9" s="3">
        <v>200</v>
      </c>
      <c r="D9" s="7">
        <v>0.2</v>
      </c>
      <c r="E9" s="7">
        <v>0.05</v>
      </c>
      <c r="F9" s="7">
        <v>15.01</v>
      </c>
      <c r="G9" s="12">
        <f>(D9+F9)*4+(E9*9)</f>
        <v>61.29</v>
      </c>
      <c r="H9" s="7">
        <v>0</v>
      </c>
      <c r="I9" s="7">
        <v>0.1</v>
      </c>
      <c r="J9" s="7">
        <v>0</v>
      </c>
      <c r="K9" s="7">
        <v>5.25</v>
      </c>
      <c r="L9" s="7">
        <v>8.24</v>
      </c>
      <c r="M9" s="7">
        <v>4.4000000000000004</v>
      </c>
      <c r="N9" s="7">
        <v>0.86</v>
      </c>
    </row>
    <row r="10" spans="1:14" ht="17.399999999999999" customHeight="1">
      <c r="A10" s="3"/>
      <c r="B10" s="11" t="s">
        <v>25</v>
      </c>
      <c r="C10" s="3">
        <v>40</v>
      </c>
      <c r="D10" s="7">
        <v>1.2</v>
      </c>
      <c r="E10" s="13">
        <v>0.3</v>
      </c>
      <c r="F10" s="13">
        <v>19.7</v>
      </c>
      <c r="G10" s="13">
        <v>85.9</v>
      </c>
      <c r="H10" s="13">
        <v>0.1</v>
      </c>
      <c r="I10" s="7">
        <v>0</v>
      </c>
      <c r="J10" s="7">
        <v>0</v>
      </c>
      <c r="K10" s="7">
        <v>8</v>
      </c>
      <c r="L10" s="7">
        <v>26</v>
      </c>
      <c r="M10" s="7">
        <v>5.6</v>
      </c>
      <c r="N10" s="13">
        <v>0.5</v>
      </c>
    </row>
    <row r="11" spans="1:14" ht="17.399999999999999" customHeight="1">
      <c r="A11" s="14"/>
      <c r="B11" s="14" t="s">
        <v>20</v>
      </c>
      <c r="C11" s="14">
        <f>C5+200+10+C7+C8+C9+C10</f>
        <v>750</v>
      </c>
      <c r="D11" s="16">
        <f t="shared" ref="D11:N11" si="0">SUM(D5:D10)</f>
        <v>19.779999999999998</v>
      </c>
      <c r="E11" s="16">
        <f t="shared" si="0"/>
        <v>15.190000000000001</v>
      </c>
      <c r="F11" s="16">
        <f t="shared" si="0"/>
        <v>72.009999999999991</v>
      </c>
      <c r="G11" s="16">
        <f t="shared" si="0"/>
        <v>503.45000000000005</v>
      </c>
      <c r="H11" s="16">
        <f t="shared" si="0"/>
        <v>0.41000000000000003</v>
      </c>
      <c r="I11" s="16">
        <f t="shared" si="0"/>
        <v>86.909999999999982</v>
      </c>
      <c r="J11" s="16">
        <f t="shared" si="0"/>
        <v>0.1</v>
      </c>
      <c r="K11" s="16">
        <f t="shared" si="0"/>
        <v>313.3</v>
      </c>
      <c r="L11" s="16">
        <f t="shared" si="0"/>
        <v>346.58</v>
      </c>
      <c r="M11" s="16">
        <f t="shared" si="0"/>
        <v>97.33</v>
      </c>
      <c r="N11" s="16">
        <f t="shared" si="0"/>
        <v>5.54</v>
      </c>
    </row>
    <row r="12" spans="1:14" ht="17.399999999999999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17.399999999999999" customHeight="1">
      <c r="A13" s="33" t="s">
        <v>37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ht="17.399999999999999" customHeight="1">
      <c r="A14" s="38" t="s">
        <v>1</v>
      </c>
      <c r="B14" s="38" t="s">
        <v>2</v>
      </c>
      <c r="C14" s="38" t="s">
        <v>3</v>
      </c>
      <c r="D14" s="37" t="s">
        <v>4</v>
      </c>
      <c r="E14" s="37"/>
      <c r="F14" s="37"/>
      <c r="G14" s="38" t="s">
        <v>5</v>
      </c>
      <c r="H14" s="38" t="s">
        <v>6</v>
      </c>
      <c r="I14" s="38"/>
      <c r="J14" s="38"/>
      <c r="K14" s="38" t="s">
        <v>7</v>
      </c>
      <c r="L14" s="38"/>
      <c r="M14" s="38"/>
      <c r="N14" s="38"/>
    </row>
    <row r="15" spans="1:14" ht="17.399999999999999" customHeight="1">
      <c r="A15" s="38"/>
      <c r="B15" s="38"/>
      <c r="C15" s="38"/>
      <c r="D15" s="3" t="s">
        <v>8</v>
      </c>
      <c r="E15" s="4" t="s">
        <v>9</v>
      </c>
      <c r="F15" s="4" t="s">
        <v>10</v>
      </c>
      <c r="G15" s="38"/>
      <c r="H15" s="4" t="s">
        <v>11</v>
      </c>
      <c r="I15" s="4" t="s">
        <v>12</v>
      </c>
      <c r="J15" s="4" t="s">
        <v>13</v>
      </c>
      <c r="K15" s="4" t="s">
        <v>14</v>
      </c>
      <c r="L15" s="4" t="s">
        <v>15</v>
      </c>
      <c r="M15" s="4" t="s">
        <v>16</v>
      </c>
      <c r="N15" s="4" t="s">
        <v>17</v>
      </c>
    </row>
    <row r="16" spans="1:14" ht="17.399999999999999" customHeight="1">
      <c r="A16" s="3"/>
      <c r="B16" s="11" t="s">
        <v>22</v>
      </c>
      <c r="C16" s="3">
        <v>200</v>
      </c>
      <c r="D16" s="25">
        <v>5.9</v>
      </c>
      <c r="E16" s="25">
        <v>6.75</v>
      </c>
      <c r="F16" s="25">
        <v>9.91</v>
      </c>
      <c r="G16" s="12">
        <f>(D16+F16)*4+(E16*9)</f>
        <v>123.99000000000001</v>
      </c>
      <c r="H16" s="25">
        <v>0.08</v>
      </c>
      <c r="I16" s="25">
        <v>2.74</v>
      </c>
      <c r="J16" s="25">
        <v>0.04</v>
      </c>
      <c r="K16" s="25">
        <v>253.2</v>
      </c>
      <c r="L16" s="25">
        <v>189.9</v>
      </c>
      <c r="M16" s="25">
        <v>29.54</v>
      </c>
      <c r="N16" s="25">
        <v>0.12</v>
      </c>
    </row>
    <row r="17" spans="1:14" ht="17.399999999999999" customHeight="1">
      <c r="A17" s="14"/>
      <c r="B17" s="14" t="s">
        <v>20</v>
      </c>
      <c r="C17" s="16">
        <f>SUM(C13:C16)</f>
        <v>200</v>
      </c>
      <c r="D17" s="14">
        <f t="shared" ref="D17:N17" si="1">SUM(D13:D16)</f>
        <v>5.9</v>
      </c>
      <c r="E17" s="14">
        <f t="shared" si="1"/>
        <v>6.75</v>
      </c>
      <c r="F17" s="14">
        <f t="shared" si="1"/>
        <v>9.91</v>
      </c>
      <c r="G17" s="14">
        <f t="shared" si="1"/>
        <v>123.99000000000001</v>
      </c>
      <c r="H17" s="14">
        <f t="shared" si="1"/>
        <v>0.08</v>
      </c>
      <c r="I17" s="14">
        <f t="shared" si="1"/>
        <v>2.74</v>
      </c>
      <c r="J17" s="14">
        <f t="shared" si="1"/>
        <v>0.04</v>
      </c>
      <c r="K17" s="14">
        <f t="shared" si="1"/>
        <v>253.2</v>
      </c>
      <c r="L17" s="14">
        <f t="shared" si="1"/>
        <v>189.9</v>
      </c>
      <c r="M17" s="14">
        <f t="shared" si="1"/>
        <v>29.54</v>
      </c>
      <c r="N17" s="14">
        <f t="shared" si="1"/>
        <v>0.12</v>
      </c>
    </row>
    <row r="18" spans="1:14" ht="17.399999999999999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7.399999999999999" customHeight="1">
      <c r="A19" s="17"/>
      <c r="B19" s="14" t="s">
        <v>23</v>
      </c>
      <c r="C19" s="16">
        <f>C11+C17</f>
        <v>950</v>
      </c>
      <c r="D19" s="16">
        <f t="shared" ref="D19:N19" si="2">D11+D17</f>
        <v>25.68</v>
      </c>
      <c r="E19" s="16">
        <f t="shared" si="2"/>
        <v>21.94</v>
      </c>
      <c r="F19" s="16">
        <f t="shared" si="2"/>
        <v>81.919999999999987</v>
      </c>
      <c r="G19" s="16">
        <f t="shared" si="2"/>
        <v>627.44000000000005</v>
      </c>
      <c r="H19" s="16">
        <f t="shared" si="2"/>
        <v>0.49000000000000005</v>
      </c>
      <c r="I19" s="16">
        <f t="shared" si="2"/>
        <v>89.649999999999977</v>
      </c>
      <c r="J19" s="16">
        <f t="shared" si="2"/>
        <v>0.14000000000000001</v>
      </c>
      <c r="K19" s="16">
        <f t="shared" si="2"/>
        <v>566.5</v>
      </c>
      <c r="L19" s="16">
        <f t="shared" si="2"/>
        <v>536.48</v>
      </c>
      <c r="M19" s="16">
        <f t="shared" si="2"/>
        <v>126.87</v>
      </c>
      <c r="N19" s="16">
        <f t="shared" si="2"/>
        <v>5.66</v>
      </c>
    </row>
    <row r="20" spans="1:14" ht="17.399999999999999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</sheetData>
  <mergeCells count="17">
    <mergeCell ref="A1:N1"/>
    <mergeCell ref="A2:N2"/>
    <mergeCell ref="D3:F3"/>
    <mergeCell ref="H3:J3"/>
    <mergeCell ref="K3:N3"/>
    <mergeCell ref="A13:N13"/>
    <mergeCell ref="D14:F14"/>
    <mergeCell ref="H14:J14"/>
    <mergeCell ref="K14:N14"/>
    <mergeCell ref="A3:A4"/>
    <mergeCell ref="A14:A15"/>
    <mergeCell ref="B3:B4"/>
    <mergeCell ref="B14:B15"/>
    <mergeCell ref="C3:C4"/>
    <mergeCell ref="C14:C15"/>
    <mergeCell ref="G3:G4"/>
    <mergeCell ref="G14:G15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zoomScale="60" zoomScaleNormal="60" workbookViewId="0">
      <selection activeCell="B33" sqref="B33"/>
    </sheetView>
  </sheetViews>
  <sheetFormatPr defaultColWidth="8.88671875" defaultRowHeight="14.4"/>
  <cols>
    <col min="1" max="1" width="15.21875" customWidth="1"/>
    <col min="2" max="2" width="69.5546875" customWidth="1"/>
    <col min="3" max="3" width="19.77734375" customWidth="1"/>
    <col min="4" max="4" width="9"/>
    <col min="6" max="6" width="12" customWidth="1"/>
    <col min="7" max="7" width="16.21875" customWidth="1"/>
    <col min="10" max="13" width="9"/>
  </cols>
  <sheetData>
    <row r="1" spans="1:14" ht="17.399999999999999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7.399999999999999" customHeight="1">
      <c r="A2" s="33" t="s">
        <v>28</v>
      </c>
      <c r="B2" s="39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7.399999999999999" customHeight="1">
      <c r="A3" s="33" t="s">
        <v>43</v>
      </c>
      <c r="B3" s="40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7.399999999999999" customHeight="1">
      <c r="A4" s="38" t="s">
        <v>1</v>
      </c>
      <c r="B4" s="38" t="s">
        <v>2</v>
      </c>
      <c r="C4" s="38" t="s">
        <v>3</v>
      </c>
      <c r="D4" s="37" t="s">
        <v>4</v>
      </c>
      <c r="E4" s="37"/>
      <c r="F4" s="37"/>
      <c r="G4" s="38" t="s">
        <v>5</v>
      </c>
      <c r="H4" s="38" t="s">
        <v>6</v>
      </c>
      <c r="I4" s="38"/>
      <c r="J4" s="38"/>
      <c r="K4" s="38" t="s">
        <v>7</v>
      </c>
      <c r="L4" s="38"/>
      <c r="M4" s="38"/>
      <c r="N4" s="38"/>
    </row>
    <row r="5" spans="1:14" ht="17.399999999999999" customHeight="1">
      <c r="A5" s="38"/>
      <c r="B5" s="38"/>
      <c r="C5" s="38"/>
      <c r="D5" s="3" t="s">
        <v>8</v>
      </c>
      <c r="E5" s="4" t="s">
        <v>9</v>
      </c>
      <c r="F5" s="4" t="s">
        <v>10</v>
      </c>
      <c r="G5" s="38"/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</row>
    <row r="6" spans="1:14" ht="17.399999999999999" customHeight="1">
      <c r="A6" s="2" t="s">
        <v>34</v>
      </c>
      <c r="B6" s="18" t="s">
        <v>35</v>
      </c>
      <c r="C6" s="2">
        <v>60</v>
      </c>
      <c r="D6" s="7">
        <v>0.48</v>
      </c>
      <c r="E6" s="7">
        <v>0.06</v>
      </c>
      <c r="F6" s="7">
        <v>1.56</v>
      </c>
      <c r="G6" s="7">
        <v>8.6999999999999993</v>
      </c>
      <c r="H6" s="10">
        <v>0.01</v>
      </c>
      <c r="I6" s="7">
        <v>6</v>
      </c>
      <c r="J6" s="7">
        <v>0</v>
      </c>
      <c r="K6" s="7">
        <v>13.8</v>
      </c>
      <c r="L6" s="7">
        <v>25.2</v>
      </c>
      <c r="M6" s="7">
        <v>8.4</v>
      </c>
      <c r="N6" s="7">
        <v>0.36</v>
      </c>
    </row>
    <row r="7" spans="1:14" ht="17.399999999999999" customHeight="1">
      <c r="A7" s="20" t="s">
        <v>26</v>
      </c>
      <c r="B7" s="9" t="s">
        <v>27</v>
      </c>
      <c r="C7" s="3">
        <v>250</v>
      </c>
      <c r="D7" s="10">
        <v>69.67</v>
      </c>
      <c r="E7" s="10">
        <v>29.55</v>
      </c>
      <c r="F7" s="10">
        <v>69.599999999999994</v>
      </c>
      <c r="G7" s="12">
        <f>(D7+F7)*4+(E7*9)</f>
        <v>823.03</v>
      </c>
      <c r="H7" s="10">
        <v>0.12</v>
      </c>
      <c r="I7" s="10">
        <v>7.77</v>
      </c>
      <c r="J7" s="10">
        <v>0.03</v>
      </c>
      <c r="K7" s="10">
        <v>54.98</v>
      </c>
      <c r="L7" s="10">
        <v>333.7</v>
      </c>
      <c r="M7" s="10">
        <v>137.38</v>
      </c>
      <c r="N7" s="10">
        <v>2.72</v>
      </c>
    </row>
    <row r="8" spans="1:14" ht="17.399999999999999" customHeight="1">
      <c r="A8" s="20" t="s">
        <v>44</v>
      </c>
      <c r="B8" s="9" t="s">
        <v>45</v>
      </c>
      <c r="C8" s="3">
        <v>200</v>
      </c>
      <c r="D8" s="13">
        <v>0</v>
      </c>
      <c r="E8" s="13">
        <v>0</v>
      </c>
      <c r="F8" s="13">
        <v>9.98</v>
      </c>
      <c r="G8" s="21">
        <f>(D8+F8)*4+(E8*9)</f>
        <v>39.92</v>
      </c>
      <c r="H8" s="13">
        <v>0</v>
      </c>
      <c r="I8" s="13">
        <v>0</v>
      </c>
      <c r="J8" s="13">
        <v>0</v>
      </c>
      <c r="K8" s="13">
        <v>0.2</v>
      </c>
      <c r="L8" s="13">
        <v>0</v>
      </c>
      <c r="M8" s="13">
        <v>0</v>
      </c>
      <c r="N8" s="13">
        <v>0.03</v>
      </c>
    </row>
    <row r="9" spans="1:14" ht="17.399999999999999" customHeight="1">
      <c r="A9" s="3"/>
      <c r="B9" s="11" t="s">
        <v>25</v>
      </c>
      <c r="C9" s="3">
        <v>40</v>
      </c>
      <c r="D9" s="7">
        <v>1.2</v>
      </c>
      <c r="E9" s="13">
        <v>0.3</v>
      </c>
      <c r="F9" s="13">
        <v>19.7</v>
      </c>
      <c r="G9" s="13">
        <v>85.9</v>
      </c>
      <c r="H9" s="13">
        <v>0.1</v>
      </c>
      <c r="I9" s="7">
        <v>0</v>
      </c>
      <c r="J9" s="7">
        <v>0</v>
      </c>
      <c r="K9" s="7">
        <v>8</v>
      </c>
      <c r="L9" s="7">
        <v>26</v>
      </c>
      <c r="M9" s="7">
        <v>5.6</v>
      </c>
      <c r="N9" s="13">
        <v>0.5</v>
      </c>
    </row>
    <row r="10" spans="1:14" ht="17.399999999999999" customHeight="1">
      <c r="A10" s="14"/>
      <c r="B10" s="15" t="s">
        <v>20</v>
      </c>
      <c r="C10" s="24">
        <f>SUM(C6:C9)</f>
        <v>550</v>
      </c>
      <c r="D10" s="16">
        <f t="shared" ref="D10:N10" si="0">SUM(D6:D9)</f>
        <v>71.350000000000009</v>
      </c>
      <c r="E10" s="16">
        <f t="shared" si="0"/>
        <v>29.91</v>
      </c>
      <c r="F10" s="16">
        <f t="shared" si="0"/>
        <v>100.84</v>
      </c>
      <c r="G10" s="16">
        <f t="shared" si="0"/>
        <v>957.55</v>
      </c>
      <c r="H10" s="16">
        <f t="shared" si="0"/>
        <v>0.23</v>
      </c>
      <c r="I10" s="16">
        <f t="shared" si="0"/>
        <v>13.77</v>
      </c>
      <c r="J10" s="16">
        <f t="shared" si="0"/>
        <v>0.03</v>
      </c>
      <c r="K10" s="16">
        <f t="shared" si="0"/>
        <v>76.98</v>
      </c>
      <c r="L10" s="16">
        <f t="shared" si="0"/>
        <v>384.9</v>
      </c>
      <c r="M10" s="16">
        <f t="shared" si="0"/>
        <v>151.38</v>
      </c>
      <c r="N10" s="16">
        <f t="shared" si="0"/>
        <v>3.61</v>
      </c>
    </row>
    <row r="11" spans="1:14" ht="17.399999999999999" customHeight="1">
      <c r="A11" s="17"/>
      <c r="B11" s="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7.399999999999999" customHeight="1">
      <c r="A12" s="33" t="s">
        <v>33</v>
      </c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ht="17.399999999999999" customHeight="1">
      <c r="A13" s="38" t="s">
        <v>1</v>
      </c>
      <c r="B13" s="38" t="s">
        <v>2</v>
      </c>
      <c r="C13" s="38" t="s">
        <v>3</v>
      </c>
      <c r="D13" s="37" t="s">
        <v>4</v>
      </c>
      <c r="E13" s="37"/>
      <c r="F13" s="37"/>
      <c r="G13" s="38" t="s">
        <v>5</v>
      </c>
      <c r="H13" s="38" t="s">
        <v>6</v>
      </c>
      <c r="I13" s="38"/>
      <c r="J13" s="38"/>
      <c r="K13" s="38" t="s">
        <v>7</v>
      </c>
      <c r="L13" s="38"/>
      <c r="M13" s="38"/>
      <c r="N13" s="38"/>
    </row>
    <row r="14" spans="1:14" ht="17.399999999999999" customHeight="1">
      <c r="A14" s="38"/>
      <c r="B14" s="38"/>
      <c r="C14" s="38"/>
      <c r="D14" s="3" t="s">
        <v>8</v>
      </c>
      <c r="E14" s="4" t="s">
        <v>9</v>
      </c>
      <c r="F14" s="4" t="s">
        <v>10</v>
      </c>
      <c r="G14" s="38"/>
      <c r="H14" s="4" t="s">
        <v>11</v>
      </c>
      <c r="I14" s="4" t="s">
        <v>12</v>
      </c>
      <c r="J14" s="4" t="s">
        <v>13</v>
      </c>
      <c r="K14" s="4" t="s">
        <v>14</v>
      </c>
      <c r="L14" s="4" t="s">
        <v>15</v>
      </c>
      <c r="M14" s="4" t="s">
        <v>16</v>
      </c>
      <c r="N14" s="4" t="s">
        <v>17</v>
      </c>
    </row>
    <row r="15" spans="1:14" ht="17.399999999999999" customHeight="1">
      <c r="A15" s="4" t="s">
        <v>34</v>
      </c>
      <c r="B15" s="19" t="s">
        <v>38</v>
      </c>
      <c r="C15" s="4">
        <v>60</v>
      </c>
      <c r="D15" s="7">
        <v>0.48</v>
      </c>
      <c r="E15" s="7">
        <v>0.06</v>
      </c>
      <c r="F15" s="7">
        <v>1.56</v>
      </c>
      <c r="G15" s="7">
        <v>8.6999999999999993</v>
      </c>
      <c r="H15" s="10">
        <v>0.01</v>
      </c>
      <c r="I15" s="7">
        <v>6</v>
      </c>
      <c r="J15" s="7">
        <v>0</v>
      </c>
      <c r="K15" s="7">
        <v>13.8</v>
      </c>
      <c r="L15" s="7">
        <v>25.2</v>
      </c>
      <c r="M15" s="7">
        <v>8.4</v>
      </c>
      <c r="N15" s="7">
        <v>0.36</v>
      </c>
    </row>
    <row r="16" spans="1:14" ht="17.399999999999999" customHeight="1">
      <c r="A16" s="2" t="s">
        <v>39</v>
      </c>
      <c r="B16" s="23" t="s">
        <v>46</v>
      </c>
      <c r="C16" s="2" t="s">
        <v>47</v>
      </c>
      <c r="D16" s="10">
        <v>10.89</v>
      </c>
      <c r="E16" s="10">
        <v>5.9</v>
      </c>
      <c r="F16" s="10">
        <v>20.65</v>
      </c>
      <c r="G16" s="10">
        <v>179.26</v>
      </c>
      <c r="H16" s="10">
        <v>0.24</v>
      </c>
      <c r="I16" s="10">
        <v>1.25</v>
      </c>
      <c r="J16" s="10">
        <v>0.04</v>
      </c>
      <c r="K16" s="10">
        <v>43.14</v>
      </c>
      <c r="L16" s="10">
        <v>142.82</v>
      </c>
      <c r="M16" s="10">
        <v>39.46</v>
      </c>
      <c r="N16" s="10">
        <v>2.39</v>
      </c>
    </row>
    <row r="17" spans="1:14" ht="17.399999999999999" customHeight="1">
      <c r="A17" s="5" t="s">
        <v>29</v>
      </c>
      <c r="B17" s="6" t="s">
        <v>30</v>
      </c>
      <c r="C17" s="4">
        <v>90</v>
      </c>
      <c r="D17" s="7">
        <v>3.45</v>
      </c>
      <c r="E17" s="7">
        <v>4.3499999999999996</v>
      </c>
      <c r="F17" s="7">
        <v>0</v>
      </c>
      <c r="G17" s="7">
        <v>52.95</v>
      </c>
      <c r="H17" s="7">
        <v>0</v>
      </c>
      <c r="I17" s="7">
        <v>0.24</v>
      </c>
      <c r="J17" s="7">
        <v>0.03</v>
      </c>
      <c r="K17" s="7">
        <v>150</v>
      </c>
      <c r="L17" s="7">
        <v>81</v>
      </c>
      <c r="M17" s="7">
        <v>7.5</v>
      </c>
      <c r="N17" s="7">
        <v>0.17</v>
      </c>
    </row>
    <row r="18" spans="1:14" ht="17.399999999999999" customHeight="1">
      <c r="A18" s="8" t="s">
        <v>41</v>
      </c>
      <c r="B18" s="9" t="s">
        <v>42</v>
      </c>
      <c r="C18" s="3">
        <v>150</v>
      </c>
      <c r="D18" s="10">
        <v>3.56</v>
      </c>
      <c r="E18" s="10">
        <v>4.53</v>
      </c>
      <c r="F18" s="10">
        <v>15.09</v>
      </c>
      <c r="G18" s="10">
        <v>115.35</v>
      </c>
      <c r="H18" s="10">
        <v>0.06</v>
      </c>
      <c r="I18" s="10">
        <v>79.319999999999993</v>
      </c>
      <c r="J18" s="10">
        <v>0.03</v>
      </c>
      <c r="K18" s="10">
        <v>93.11</v>
      </c>
      <c r="L18" s="10">
        <v>63.32</v>
      </c>
      <c r="M18" s="10">
        <v>31.97</v>
      </c>
      <c r="N18" s="10">
        <v>1.26</v>
      </c>
    </row>
    <row r="19" spans="1:14" ht="17.399999999999999" customHeight="1">
      <c r="A19" s="3" t="s">
        <v>18</v>
      </c>
      <c r="B19" s="11" t="s">
        <v>19</v>
      </c>
      <c r="C19" s="3">
        <v>200</v>
      </c>
      <c r="D19" s="7">
        <v>0.2</v>
      </c>
      <c r="E19" s="7">
        <v>0.05</v>
      </c>
      <c r="F19" s="7">
        <v>15.01</v>
      </c>
      <c r="G19" s="12">
        <f>(D19+F19)*4+(E19*9)</f>
        <v>61.29</v>
      </c>
      <c r="H19" s="7">
        <v>0</v>
      </c>
      <c r="I19" s="7">
        <v>0.1</v>
      </c>
      <c r="J19" s="7">
        <v>0</v>
      </c>
      <c r="K19" s="7">
        <v>5.25</v>
      </c>
      <c r="L19" s="7">
        <v>8.24</v>
      </c>
      <c r="M19" s="7">
        <v>4.4000000000000004</v>
      </c>
      <c r="N19" s="7">
        <v>0.86</v>
      </c>
    </row>
    <row r="20" spans="1:14" ht="17.399999999999999" customHeight="1">
      <c r="A20" s="3"/>
      <c r="B20" s="11" t="s">
        <v>25</v>
      </c>
      <c r="C20" s="3">
        <v>40</v>
      </c>
      <c r="D20" s="7">
        <v>1.2</v>
      </c>
      <c r="E20" s="13">
        <v>0.3</v>
      </c>
      <c r="F20" s="13">
        <v>19.7</v>
      </c>
      <c r="G20" s="13">
        <v>85.9</v>
      </c>
      <c r="H20" s="13">
        <v>0.1</v>
      </c>
      <c r="I20" s="7">
        <v>0</v>
      </c>
      <c r="J20" s="7">
        <v>0</v>
      </c>
      <c r="K20" s="7">
        <v>8</v>
      </c>
      <c r="L20" s="7">
        <v>26</v>
      </c>
      <c r="M20" s="7">
        <v>5.6</v>
      </c>
      <c r="N20" s="13">
        <v>0.5</v>
      </c>
    </row>
    <row r="21" spans="1:14" ht="17.399999999999999" customHeight="1">
      <c r="A21" s="14"/>
      <c r="B21" s="15" t="s">
        <v>20</v>
      </c>
      <c r="C21" s="16">
        <f>C20+C19+C18+C17+C15+215+10</f>
        <v>765</v>
      </c>
      <c r="D21" s="16">
        <f t="shared" ref="D21:N21" si="1">SUM(D15:D20)</f>
        <v>19.779999999999998</v>
      </c>
      <c r="E21" s="16">
        <f t="shared" si="1"/>
        <v>15.190000000000001</v>
      </c>
      <c r="F21" s="16">
        <f t="shared" si="1"/>
        <v>72.009999999999991</v>
      </c>
      <c r="G21" s="16">
        <f t="shared" si="1"/>
        <v>503.45000000000005</v>
      </c>
      <c r="H21" s="16">
        <f t="shared" si="1"/>
        <v>0.41000000000000003</v>
      </c>
      <c r="I21" s="16">
        <f t="shared" si="1"/>
        <v>86.909999999999982</v>
      </c>
      <c r="J21" s="16">
        <f t="shared" si="1"/>
        <v>0.1</v>
      </c>
      <c r="K21" s="16">
        <f t="shared" si="1"/>
        <v>313.3</v>
      </c>
      <c r="L21" s="16">
        <f t="shared" si="1"/>
        <v>346.58</v>
      </c>
      <c r="M21" s="16">
        <f t="shared" si="1"/>
        <v>97.33</v>
      </c>
      <c r="N21" s="16">
        <f t="shared" si="1"/>
        <v>5.54</v>
      </c>
    </row>
    <row r="22" spans="1:14" ht="17.399999999999999" customHeight="1">
      <c r="A22" s="17"/>
      <c r="B22" s="1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7.399999999999999" customHeight="1">
      <c r="A23" s="17"/>
      <c r="B23" s="15" t="s">
        <v>23</v>
      </c>
      <c r="C23" s="16">
        <f>C10+C21</f>
        <v>1315</v>
      </c>
      <c r="D23" s="16">
        <f t="shared" ref="D23:N23" si="2">D10+D21</f>
        <v>91.13000000000001</v>
      </c>
      <c r="E23" s="16">
        <f t="shared" si="2"/>
        <v>45.1</v>
      </c>
      <c r="F23" s="16">
        <f t="shared" si="2"/>
        <v>172.85</v>
      </c>
      <c r="G23" s="16">
        <f t="shared" si="2"/>
        <v>1461</v>
      </c>
      <c r="H23" s="16">
        <f t="shared" si="2"/>
        <v>0.64</v>
      </c>
      <c r="I23" s="16">
        <f t="shared" si="2"/>
        <v>100.67999999999998</v>
      </c>
      <c r="J23" s="16">
        <f t="shared" si="2"/>
        <v>0.13</v>
      </c>
      <c r="K23" s="16">
        <f t="shared" si="2"/>
        <v>390.28000000000003</v>
      </c>
      <c r="L23" s="16">
        <f t="shared" si="2"/>
        <v>731.48</v>
      </c>
      <c r="M23" s="16">
        <f t="shared" si="2"/>
        <v>248.70999999999998</v>
      </c>
      <c r="N23" s="16">
        <f t="shared" si="2"/>
        <v>9.15</v>
      </c>
    </row>
    <row r="24" spans="1:14" ht="17.399999999999999" customHeight="1">
      <c r="A24" s="17"/>
      <c r="B24" s="1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</sheetData>
  <mergeCells count="17">
    <mergeCell ref="A2:N2"/>
    <mergeCell ref="A3:N3"/>
    <mergeCell ref="D4:F4"/>
    <mergeCell ref="H4:J4"/>
    <mergeCell ref="K4:N4"/>
    <mergeCell ref="A12:N12"/>
    <mergeCell ref="D13:F13"/>
    <mergeCell ref="H13:J13"/>
    <mergeCell ref="K13:N13"/>
    <mergeCell ref="A4:A5"/>
    <mergeCell ref="A13:A14"/>
    <mergeCell ref="B4:B5"/>
    <mergeCell ref="B13:B14"/>
    <mergeCell ref="C4:C5"/>
    <mergeCell ref="C13:C14"/>
    <mergeCell ref="G4:G5"/>
    <mergeCell ref="G13:G14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"/>
  <sheetViews>
    <sheetView zoomScale="60" zoomScaleNormal="60" workbookViewId="0">
      <selection activeCell="G32" sqref="G32"/>
    </sheetView>
  </sheetViews>
  <sheetFormatPr defaultColWidth="8.88671875" defaultRowHeight="14.4"/>
  <cols>
    <col min="1" max="1" width="15.21875" customWidth="1"/>
    <col min="2" max="2" width="69.5546875" customWidth="1"/>
    <col min="3" max="3" width="19.77734375" customWidth="1"/>
    <col min="5" max="5" width="12" customWidth="1"/>
    <col min="6" max="6" width="16.21875" customWidth="1"/>
    <col min="7" max="7" width="11.44140625" customWidth="1"/>
  </cols>
  <sheetData>
    <row r="1" spans="1:14" ht="17.399999999999999" customHeight="1">
      <c r="A1" s="33" t="s">
        <v>28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7.399999999999999" customHeight="1">
      <c r="A2" s="33" t="s">
        <v>33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7.399999999999999" customHeight="1">
      <c r="A3" s="38" t="s">
        <v>1</v>
      </c>
      <c r="B3" s="38" t="s">
        <v>2</v>
      </c>
      <c r="C3" s="38" t="s">
        <v>3</v>
      </c>
      <c r="D3" s="37" t="s">
        <v>4</v>
      </c>
      <c r="E3" s="37"/>
      <c r="F3" s="37"/>
      <c r="G3" s="38" t="s">
        <v>5</v>
      </c>
      <c r="H3" s="38" t="s">
        <v>6</v>
      </c>
      <c r="I3" s="38"/>
      <c r="J3" s="38"/>
      <c r="K3" s="38" t="s">
        <v>7</v>
      </c>
      <c r="L3" s="38"/>
      <c r="M3" s="38"/>
      <c r="N3" s="38"/>
    </row>
    <row r="4" spans="1:14" ht="17.399999999999999" customHeight="1">
      <c r="A4" s="38"/>
      <c r="B4" s="38"/>
      <c r="C4" s="38"/>
      <c r="D4" s="27" t="s">
        <v>8</v>
      </c>
      <c r="E4" s="28" t="s">
        <v>9</v>
      </c>
      <c r="F4" s="28" t="s">
        <v>10</v>
      </c>
      <c r="G4" s="38"/>
      <c r="H4" s="28" t="s">
        <v>11</v>
      </c>
      <c r="I4" s="28" t="s">
        <v>12</v>
      </c>
      <c r="J4" s="28" t="s">
        <v>13</v>
      </c>
      <c r="K4" s="28" t="s">
        <v>14</v>
      </c>
      <c r="L4" s="28" t="s">
        <v>15</v>
      </c>
      <c r="M4" s="28" t="s">
        <v>16</v>
      </c>
      <c r="N4" s="28" t="s">
        <v>17</v>
      </c>
    </row>
    <row r="5" spans="1:14" ht="17.399999999999999" customHeight="1">
      <c r="A5" s="28" t="s">
        <v>34</v>
      </c>
      <c r="B5" s="19" t="s">
        <v>38</v>
      </c>
      <c r="C5" s="28">
        <v>100</v>
      </c>
      <c r="D5" s="7">
        <v>0.8</v>
      </c>
      <c r="E5" s="7">
        <v>0.1</v>
      </c>
      <c r="F5" s="7">
        <v>2.6</v>
      </c>
      <c r="G5" s="7">
        <v>14.5</v>
      </c>
      <c r="H5" s="7">
        <v>0.02</v>
      </c>
      <c r="I5" s="7">
        <v>10</v>
      </c>
      <c r="J5" s="7">
        <v>0</v>
      </c>
      <c r="K5" s="7">
        <v>23</v>
      </c>
      <c r="L5" s="7">
        <v>42</v>
      </c>
      <c r="M5" s="7">
        <v>14</v>
      </c>
      <c r="N5" s="7">
        <v>0.6</v>
      </c>
    </row>
    <row r="6" spans="1:14" ht="17.399999999999999" customHeight="1">
      <c r="A6" s="29" t="s">
        <v>39</v>
      </c>
      <c r="B6" s="23" t="s">
        <v>40</v>
      </c>
      <c r="C6" s="29" t="s">
        <v>36</v>
      </c>
      <c r="D6" s="10">
        <v>6.88</v>
      </c>
      <c r="E6" s="10">
        <v>9.5399999999999991</v>
      </c>
      <c r="F6" s="10">
        <v>13.5</v>
      </c>
      <c r="G6" s="10">
        <v>167.39</v>
      </c>
      <c r="H6" s="10">
        <v>0.09</v>
      </c>
      <c r="I6" s="10">
        <v>20.81</v>
      </c>
      <c r="J6" s="10">
        <v>183.05</v>
      </c>
      <c r="K6" s="10">
        <v>131.05000000000001</v>
      </c>
      <c r="L6" s="10">
        <v>156.80000000000001</v>
      </c>
      <c r="M6" s="10">
        <v>34.97</v>
      </c>
      <c r="N6" s="10">
        <v>1.85</v>
      </c>
    </row>
    <row r="7" spans="1:14" ht="17.399999999999999" customHeight="1">
      <c r="A7" s="5" t="s">
        <v>29</v>
      </c>
      <c r="B7" s="6" t="s">
        <v>30</v>
      </c>
      <c r="C7" s="28">
        <v>100</v>
      </c>
      <c r="D7" s="7">
        <v>15.7</v>
      </c>
      <c r="E7" s="7">
        <v>13.02</v>
      </c>
      <c r="F7" s="7">
        <v>15.78</v>
      </c>
      <c r="G7" s="7">
        <v>243.1</v>
      </c>
      <c r="H7" s="7">
        <v>0.08</v>
      </c>
      <c r="I7" s="7">
        <v>0</v>
      </c>
      <c r="J7" s="7">
        <v>0.02</v>
      </c>
      <c r="K7" s="7">
        <v>18.12</v>
      </c>
      <c r="L7" s="7">
        <v>149.5</v>
      </c>
      <c r="M7" s="7">
        <v>30.12</v>
      </c>
      <c r="N7" s="7">
        <v>1.54</v>
      </c>
    </row>
    <row r="8" spans="1:14" ht="17.399999999999999" customHeight="1">
      <c r="A8" s="8" t="s">
        <v>41</v>
      </c>
      <c r="B8" s="9" t="s">
        <v>42</v>
      </c>
      <c r="C8" s="27">
        <v>180</v>
      </c>
      <c r="D8" s="10">
        <v>4.2699999999999996</v>
      </c>
      <c r="E8" s="10">
        <v>5.44</v>
      </c>
      <c r="F8" s="10">
        <v>18.11</v>
      </c>
      <c r="G8" s="10">
        <v>138.41999999999999</v>
      </c>
      <c r="H8" s="10">
        <v>7.0000000000000007E-2</v>
      </c>
      <c r="I8" s="10">
        <v>95.18</v>
      </c>
      <c r="J8" s="10">
        <v>0.04</v>
      </c>
      <c r="K8" s="10">
        <v>111.73</v>
      </c>
      <c r="L8" s="10">
        <v>75.98</v>
      </c>
      <c r="M8" s="10">
        <v>38.36</v>
      </c>
      <c r="N8" s="10">
        <v>1.51</v>
      </c>
    </row>
    <row r="9" spans="1:14" ht="17.399999999999999" customHeight="1">
      <c r="A9" s="27"/>
      <c r="B9" s="11" t="s">
        <v>48</v>
      </c>
      <c r="C9" s="27">
        <v>200</v>
      </c>
      <c r="D9" s="30">
        <v>0.3</v>
      </c>
      <c r="E9" s="30">
        <v>0</v>
      </c>
      <c r="F9" s="30">
        <v>16.100000000000001</v>
      </c>
      <c r="G9" s="31">
        <f>(D9+F9)*4+(E9*9)</f>
        <v>65.600000000000009</v>
      </c>
      <c r="H9" s="30">
        <v>0.18</v>
      </c>
      <c r="I9" s="30">
        <v>100</v>
      </c>
      <c r="J9" s="30">
        <v>1.6E-2</v>
      </c>
      <c r="K9" s="30">
        <v>22</v>
      </c>
      <c r="L9" s="30">
        <v>34</v>
      </c>
      <c r="M9" s="30">
        <v>22</v>
      </c>
      <c r="N9" s="32">
        <v>0.4</v>
      </c>
    </row>
    <row r="10" spans="1:14" ht="17.399999999999999" customHeight="1">
      <c r="A10" s="27"/>
      <c r="B10" s="11" t="s">
        <v>25</v>
      </c>
      <c r="C10" s="27">
        <v>40</v>
      </c>
      <c r="D10" s="7">
        <v>1.2</v>
      </c>
      <c r="E10" s="13">
        <v>0.3</v>
      </c>
      <c r="F10" s="13">
        <v>19.7</v>
      </c>
      <c r="G10" s="13">
        <v>85.9</v>
      </c>
      <c r="H10" s="13">
        <v>0.1</v>
      </c>
      <c r="I10" s="7">
        <v>0</v>
      </c>
      <c r="J10" s="7">
        <v>0</v>
      </c>
      <c r="K10" s="7">
        <v>8</v>
      </c>
      <c r="L10" s="7">
        <v>26</v>
      </c>
      <c r="M10" s="7">
        <v>5.6</v>
      </c>
      <c r="N10" s="13">
        <v>0.5</v>
      </c>
    </row>
    <row r="11" spans="1:14" ht="17.399999999999999" customHeight="1">
      <c r="A11" s="14"/>
      <c r="B11" s="14" t="s">
        <v>20</v>
      </c>
      <c r="C11" s="14">
        <f>C5+210+C7+C8+C9+C10</f>
        <v>830</v>
      </c>
      <c r="D11" s="16">
        <f t="shared" ref="D11:N11" si="0">SUM(D5:D10)</f>
        <v>29.15</v>
      </c>
      <c r="E11" s="16">
        <f t="shared" si="0"/>
        <v>28.4</v>
      </c>
      <c r="F11" s="16">
        <f t="shared" si="0"/>
        <v>85.79</v>
      </c>
      <c r="G11" s="16">
        <f t="shared" si="0"/>
        <v>714.91</v>
      </c>
      <c r="H11" s="16">
        <f t="shared" si="0"/>
        <v>0.54</v>
      </c>
      <c r="I11" s="16">
        <f t="shared" si="0"/>
        <v>225.99</v>
      </c>
      <c r="J11" s="16">
        <f t="shared" si="0"/>
        <v>183.126</v>
      </c>
      <c r="K11" s="16">
        <f t="shared" si="0"/>
        <v>313.90000000000003</v>
      </c>
      <c r="L11" s="16">
        <f t="shared" si="0"/>
        <v>484.28000000000003</v>
      </c>
      <c r="M11" s="16">
        <f t="shared" si="0"/>
        <v>145.04999999999998</v>
      </c>
      <c r="N11" s="16">
        <f t="shared" si="0"/>
        <v>6.4</v>
      </c>
    </row>
    <row r="12" spans="1:14" ht="17.399999999999999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</sheetData>
  <mergeCells count="9">
    <mergeCell ref="A1:N1"/>
    <mergeCell ref="A2:N2"/>
    <mergeCell ref="A3:A4"/>
    <mergeCell ref="B3:B4"/>
    <mergeCell ref="C3:C4"/>
    <mergeCell ref="D3:F3"/>
    <mergeCell ref="G3:G4"/>
    <mergeCell ref="H3:J3"/>
    <mergeCell ref="K3:N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первая смена 68,74+23,00</vt:lpstr>
      <vt:lpstr>вторая смена 68,74+23,00</vt:lpstr>
      <vt:lpstr>мобилизованные 148,00</vt:lpstr>
      <vt:lpstr>90,00 платно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Бухгалтерия2</dc:creator>
  <cp:lastModifiedBy>Бухгалтерия2</cp:lastModifiedBy>
  <dcterms:created xsi:type="dcterms:W3CDTF">2006-09-16T00:00:00Z</dcterms:created>
  <dcterms:modified xsi:type="dcterms:W3CDTF">2023-09-13T08:56:19Z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69F1B00028DF4F12B191487AC81C1C80</vt:lpwstr>
  </property>
  <property fmtid="{D5CDD505-2E9C-101B-9397-08002B2CF9AE}" pid="3" name="KSOProductBuildVer">
    <vt:lpwstr>1049-12.2.0.13201</vt:lpwstr>
  </property>
</Properties>
</file>