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144"/>
  </bookViews>
  <sheets>
    <sheet name="первая смена 68,74+23,00" sheetId="23" r:id="rId1"/>
    <sheet name="вторая смена 68,74+23,00" sheetId="24" r:id="rId2"/>
    <sheet name="мобилизованные 148,00" sheetId="25" r:id="rId3"/>
    <sheet name="90,00 платно" sheetId="26" r:id="rId4"/>
  </sheets>
  <calcPr calcId="124519"/>
</workbook>
</file>

<file path=xl/calcChain.xml><?xml version="1.0" encoding="utf-8"?>
<calcChain xmlns="http://schemas.openxmlformats.org/spreadsheetml/2006/main">
  <c r="N12" i="26"/>
  <c r="M12"/>
  <c r="L12"/>
  <c r="K12"/>
  <c r="J12"/>
  <c r="I12"/>
  <c r="H12"/>
  <c r="F12"/>
  <c r="E12"/>
  <c r="D12"/>
  <c r="C12"/>
  <c r="G10"/>
  <c r="G12" s="1"/>
  <c r="G9"/>
  <c r="I23" i="25"/>
  <c r="N21"/>
  <c r="M21"/>
  <c r="L21"/>
  <c r="K21"/>
  <c r="J21"/>
  <c r="I21"/>
  <c r="H21"/>
  <c r="H23" s="1"/>
  <c r="F21"/>
  <c r="E21"/>
  <c r="D21"/>
  <c r="C21"/>
  <c r="G19"/>
  <c r="G21" s="1"/>
  <c r="G18"/>
  <c r="N10"/>
  <c r="N23" s="1"/>
  <c r="M10"/>
  <c r="M23" s="1"/>
  <c r="L10"/>
  <c r="L23" s="1"/>
  <c r="K10"/>
  <c r="K23" s="1"/>
  <c r="J10"/>
  <c r="I10"/>
  <c r="H10"/>
  <c r="F10"/>
  <c r="E10"/>
  <c r="E23" s="1"/>
  <c r="D10"/>
  <c r="D23" s="1"/>
  <c r="C10"/>
  <c r="C23" s="1"/>
  <c r="G8"/>
  <c r="G10" s="1"/>
  <c r="H19" i="24"/>
  <c r="N17"/>
  <c r="M17"/>
  <c r="L17"/>
  <c r="K17"/>
  <c r="J17"/>
  <c r="I17"/>
  <c r="H17"/>
  <c r="F17"/>
  <c r="E17"/>
  <c r="D17"/>
  <c r="C17"/>
  <c r="G16"/>
  <c r="G17" s="1"/>
  <c r="N11"/>
  <c r="M11"/>
  <c r="M19" s="1"/>
  <c r="L11"/>
  <c r="K11"/>
  <c r="K19" s="1"/>
  <c r="J11"/>
  <c r="J19" s="1"/>
  <c r="I11"/>
  <c r="I19" s="1"/>
  <c r="H11"/>
  <c r="F11"/>
  <c r="E11"/>
  <c r="E19" s="1"/>
  <c r="D11"/>
  <c r="C11"/>
  <c r="C19" s="1"/>
  <c r="G10"/>
  <c r="G9"/>
  <c r="N17" i="23"/>
  <c r="N19" s="1"/>
  <c r="M17"/>
  <c r="M19" s="1"/>
  <c r="L17"/>
  <c r="L19" s="1"/>
  <c r="K17"/>
  <c r="J17"/>
  <c r="I17"/>
  <c r="H17"/>
  <c r="F17"/>
  <c r="E17"/>
  <c r="E19" s="1"/>
  <c r="D17"/>
  <c r="D19" s="1"/>
  <c r="C17"/>
  <c r="G16"/>
  <c r="G17" s="1"/>
  <c r="N11"/>
  <c r="M11"/>
  <c r="L11"/>
  <c r="K11"/>
  <c r="J11"/>
  <c r="J19" s="1"/>
  <c r="I11"/>
  <c r="I19" s="1"/>
  <c r="H11"/>
  <c r="H19" s="1"/>
  <c r="F11"/>
  <c r="E11"/>
  <c r="D11"/>
  <c r="C11"/>
  <c r="G9"/>
  <c r="G8"/>
  <c r="G11" s="1"/>
  <c r="G19" s="1"/>
  <c r="C19" l="1"/>
  <c r="K19"/>
  <c r="F19"/>
  <c r="F19" i="24"/>
  <c r="G11"/>
  <c r="N19"/>
  <c r="D19"/>
  <c r="L19"/>
  <c r="G19"/>
  <c r="G23" i="25"/>
  <c r="J23"/>
  <c r="F23"/>
</calcChain>
</file>

<file path=xl/sharedStrings.xml><?xml version="1.0" encoding="utf-8"?>
<sst xmlns="http://schemas.openxmlformats.org/spreadsheetml/2006/main" count="195" uniqueCount="53">
  <si>
    <t>1 ДЕНЬ</t>
  </si>
  <si>
    <t>ПЕРВЫЙ ЗАВТРАК</t>
  </si>
  <si>
    <t>нач 7-11л</t>
  </si>
  <si>
    <t>№ по сборнику рецептур</t>
  </si>
  <si>
    <t>Наименование блюд</t>
  </si>
  <si>
    <t>Выход, г</t>
  </si>
  <si>
    <t>Пищевые вещества, г</t>
  </si>
  <si>
    <t>Калорийность,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</si>
  <si>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</si>
  <si>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</si>
  <si>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</si>
  <si>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</si>
  <si>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</si>
  <si>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 1</t>
  </si>
  <si>
    <t>С</t>
  </si>
  <si>
    <t>А</t>
  </si>
  <si>
    <t>Ca</t>
  </si>
  <si>
    <t>P</t>
  </si>
  <si>
    <t>Mg</t>
  </si>
  <si>
    <t>Fe</t>
  </si>
  <si>
    <t>ТТК №1</t>
  </si>
  <si>
    <t>Сыр твердый</t>
  </si>
  <si>
    <t>№262, 1996</t>
  </si>
  <si>
    <t>Каша пшенная молочная жидкая со сливочным маслом</t>
  </si>
  <si>
    <t>220/10</t>
  </si>
  <si>
    <t>№628, 1996</t>
  </si>
  <si>
    <t>Чай с сахаром</t>
  </si>
  <si>
    <t>Батон</t>
  </si>
  <si>
    <t>Печенье</t>
  </si>
  <si>
    <t xml:space="preserve">Итого </t>
  </si>
  <si>
    <t>ВТОРОЙ ЗАВТРАК</t>
  </si>
  <si>
    <t>Молоко ультрапастеризованное, обогащенное йодом и витаминами</t>
  </si>
  <si>
    <t>Итого за день</t>
  </si>
  <si>
    <t>№629, 1996</t>
  </si>
  <si>
    <t>Чай с лимоном и сахаром</t>
  </si>
  <si>
    <t>200/15/7</t>
  </si>
  <si>
    <t>№ 705, 2004</t>
  </si>
  <si>
    <t>Хлеб пшеничный</t>
  </si>
  <si>
    <t>№416, 1996</t>
  </si>
  <si>
    <t>Шницель рубленый (свин)</t>
  </si>
  <si>
    <t>ОБЕД</t>
  </si>
  <si>
    <t>нач 2см 7-11л</t>
  </si>
  <si>
    <t>ТТК №2</t>
  </si>
  <si>
    <t>Овощи порционно (помидор)</t>
  </si>
  <si>
    <t>№131, 1996</t>
  </si>
  <si>
    <t xml:space="preserve">Суп картофельный </t>
  </si>
  <si>
    <t>200/10</t>
  </si>
  <si>
    <t>ПОЛДНИК</t>
  </si>
  <si>
    <t>№482(1996)</t>
  </si>
  <si>
    <t xml:space="preserve">Капуста тушеная </t>
  </si>
  <si>
    <t>ЗАВТРАК</t>
  </si>
  <si>
    <t>Суп картофельный с курицей</t>
  </si>
  <si>
    <t>Сок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</si>
</sst>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charset val="134"/>
      <scheme val="minor"/>
    </font>
    <font>
      <b/>
      <sz val="14"/>
      <name val="Times New Roman"/>
      <charset val="204"/>
    </font>
    <font>
      <sz val="14"/>
      <name val="Arial"/>
      <charset val="204"/>
    </font>
    <font>
      <sz val="14"/>
      <name val="Times New Roman"/>
      <charset val="204"/>
    </font>
    <font>
      <sz val="14"/>
      <color theme="1"/>
      <name val="Times New Roman"/>
      <charset val="204"/>
    </font>
    <font>
      <sz val="14"/>
      <color rgb="FF000000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wrapText="1"/>
    </xf>
    <xf numFmtId="164" fontId="4" fillId="0" borderId="6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2" fontId="4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0" fillId="0" borderId="0" xfId="0" applyFill="1" applyBorder="1" applyAlignment="1"/>
    <xf numFmtId="2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Border="1" applyAlignment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topLeftCell="A2" zoomScale="70" zoomScaleNormal="70" workbookViewId="0">
      <selection activeCell="G30" sqref="G30"/>
    </sheetView>
  </sheetViews>
  <sheetFormatPr defaultColWidth="8.88671875" defaultRowHeight="14.4"/>
  <cols>
    <col min="1" max="1" width="14.21875" customWidth="1"/>
    <col min="2" max="2" width="69.6640625" customWidth="1"/>
    <col min="3" max="3" width="16.77734375" customWidth="1"/>
    <col min="4" max="5" width="14.33203125" customWidth="1"/>
    <col min="6" max="6" width="12.6640625" customWidth="1"/>
    <col min="7" max="7" width="10.44140625" customWidth="1"/>
    <col min="11" max="12" width="9"/>
  </cols>
  <sheetData>
    <row r="1" spans="1:14" ht="17.399999999999999" customHeight="1">
      <c r="A1" s="40" t="s">
        <v>0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7.399999999999999" customHeight="1">
      <c r="A2" s="40" t="s">
        <v>1</v>
      </c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7.399999999999999" customHeight="1">
      <c r="A3" s="1"/>
      <c r="B3" s="29"/>
      <c r="C3" s="27" t="s">
        <v>2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7.399999999999999" customHeight="1">
      <c r="A4" s="50" t="s">
        <v>3</v>
      </c>
      <c r="B4" s="50" t="s">
        <v>4</v>
      </c>
      <c r="C4" s="50" t="s">
        <v>5</v>
      </c>
      <c r="D4" s="43" t="s">
        <v>6</v>
      </c>
      <c r="E4" s="44"/>
      <c r="F4" s="45"/>
      <c r="G4" s="50" t="s">
        <v>7</v>
      </c>
      <c r="H4" s="46" t="s">
        <v>8</v>
      </c>
      <c r="I4" s="47"/>
      <c r="J4" s="48"/>
      <c r="K4" s="46" t="s">
        <v>9</v>
      </c>
      <c r="L4" s="47"/>
      <c r="M4" s="47"/>
      <c r="N4" s="48"/>
    </row>
    <row r="5" spans="1:14" ht="17.399999999999999" customHeight="1">
      <c r="A5" s="51"/>
      <c r="B5" s="51"/>
      <c r="C5" s="51"/>
      <c r="D5" s="4" t="s">
        <v>10</v>
      </c>
      <c r="E5" s="5" t="s">
        <v>11</v>
      </c>
      <c r="F5" s="5" t="s">
        <v>12</v>
      </c>
      <c r="G5" s="51"/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ht="17.399999999999999" customHeight="1">
      <c r="A6" s="6" t="s">
        <v>20</v>
      </c>
      <c r="B6" s="23" t="s">
        <v>21</v>
      </c>
      <c r="C6" s="5">
        <v>20</v>
      </c>
      <c r="D6" s="8">
        <v>4.5999999999999996</v>
      </c>
      <c r="E6" s="8">
        <v>5.8</v>
      </c>
      <c r="F6" s="8">
        <v>0</v>
      </c>
      <c r="G6" s="8">
        <v>70.599999999999994</v>
      </c>
      <c r="H6" s="8">
        <v>0</v>
      </c>
      <c r="I6" s="8">
        <v>0.4</v>
      </c>
      <c r="J6" s="8">
        <v>0</v>
      </c>
      <c r="K6" s="8">
        <v>200</v>
      </c>
      <c r="L6" s="8">
        <v>108</v>
      </c>
      <c r="M6" s="8">
        <v>10</v>
      </c>
      <c r="N6" s="8">
        <v>0.2</v>
      </c>
    </row>
    <row r="7" spans="1:14" ht="17.399999999999999" customHeight="1">
      <c r="A7" s="4" t="s">
        <v>22</v>
      </c>
      <c r="B7" s="13" t="s">
        <v>23</v>
      </c>
      <c r="C7" s="4" t="s">
        <v>24</v>
      </c>
      <c r="D7" s="22">
        <v>5.01</v>
      </c>
      <c r="E7" s="22">
        <v>15.93</v>
      </c>
      <c r="F7" s="22">
        <v>32.18</v>
      </c>
      <c r="G7" s="14">
        <v>292.08999999999997</v>
      </c>
      <c r="H7" s="22">
        <v>0.06</v>
      </c>
      <c r="I7" s="22">
        <v>1.32</v>
      </c>
      <c r="J7" s="22">
        <v>0.09</v>
      </c>
      <c r="K7" s="22">
        <v>130.38</v>
      </c>
      <c r="L7" s="22">
        <v>139.35</v>
      </c>
      <c r="M7" s="22">
        <v>29.46</v>
      </c>
      <c r="N7" s="22">
        <v>0.43</v>
      </c>
    </row>
    <row r="8" spans="1:14" ht="17.399999999999999" customHeight="1">
      <c r="A8" s="4" t="s">
        <v>25</v>
      </c>
      <c r="B8" s="13" t="s">
        <v>26</v>
      </c>
      <c r="C8" s="4">
        <v>200</v>
      </c>
      <c r="D8" s="9">
        <v>0.2</v>
      </c>
      <c r="E8" s="9">
        <v>0.05</v>
      </c>
      <c r="F8" s="9">
        <v>15.01</v>
      </c>
      <c r="G8" s="14">
        <f>(D8+F8)*4+(E8*9)</f>
        <v>61.29</v>
      </c>
      <c r="H8" s="9">
        <v>0</v>
      </c>
      <c r="I8" s="9">
        <v>0.1</v>
      </c>
      <c r="J8" s="9">
        <v>0</v>
      </c>
      <c r="K8" s="9">
        <v>5.25</v>
      </c>
      <c r="L8" s="9">
        <v>8.24</v>
      </c>
      <c r="M8" s="9">
        <v>4.4000000000000004</v>
      </c>
      <c r="N8" s="9">
        <v>0.86</v>
      </c>
    </row>
    <row r="9" spans="1:14" ht="17.399999999999999" customHeight="1">
      <c r="A9" s="4"/>
      <c r="B9" s="13" t="s">
        <v>27</v>
      </c>
      <c r="C9" s="4">
        <v>40</v>
      </c>
      <c r="D9" s="4">
        <v>2.6</v>
      </c>
      <c r="E9" s="4">
        <v>0.7</v>
      </c>
      <c r="F9" s="4">
        <v>23.8</v>
      </c>
      <c r="G9" s="5">
        <f>(D9+F9)*4+(E9*9)</f>
        <v>111.9</v>
      </c>
      <c r="H9" s="4">
        <v>4.3999999999999997E-2</v>
      </c>
      <c r="I9" s="4">
        <v>0</v>
      </c>
      <c r="J9" s="4">
        <v>0</v>
      </c>
      <c r="K9" s="4">
        <v>7.6</v>
      </c>
      <c r="L9" s="4">
        <v>26</v>
      </c>
      <c r="M9" s="4">
        <v>5.2</v>
      </c>
      <c r="N9" s="4">
        <v>0.48</v>
      </c>
    </row>
    <row r="10" spans="1:14" ht="17.399999999999999" customHeight="1">
      <c r="A10" s="4"/>
      <c r="B10" s="13" t="s">
        <v>28</v>
      </c>
      <c r="C10" s="4">
        <v>10</v>
      </c>
      <c r="D10" s="9">
        <v>45.1</v>
      </c>
      <c r="E10" s="9">
        <v>0.64</v>
      </c>
      <c r="F10" s="9">
        <v>1.68</v>
      </c>
      <c r="G10" s="9">
        <v>6.85</v>
      </c>
      <c r="H10" s="9">
        <v>0.01</v>
      </c>
      <c r="I10" s="9">
        <v>0</v>
      </c>
      <c r="J10" s="9">
        <v>0.02</v>
      </c>
      <c r="K10" s="9">
        <v>2.2999999999999998</v>
      </c>
      <c r="L10" s="9">
        <v>6.5</v>
      </c>
      <c r="M10" s="9">
        <v>1</v>
      </c>
      <c r="N10" s="9">
        <v>0.8</v>
      </c>
    </row>
    <row r="11" spans="1:14" ht="17.399999999999999" customHeight="1">
      <c r="A11" s="16"/>
      <c r="B11" s="16" t="s">
        <v>29</v>
      </c>
      <c r="C11" s="18">
        <f>C6+230+C8+C9+C10</f>
        <v>500</v>
      </c>
      <c r="D11" s="18">
        <f t="shared" ref="D11:N11" si="0">SUM(D6:D10)</f>
        <v>57.51</v>
      </c>
      <c r="E11" s="18">
        <f t="shared" si="0"/>
        <v>23.12</v>
      </c>
      <c r="F11" s="18">
        <f t="shared" si="0"/>
        <v>72.67</v>
      </c>
      <c r="G11" s="18">
        <f t="shared" si="0"/>
        <v>542.73</v>
      </c>
      <c r="H11" s="18">
        <f t="shared" si="0"/>
        <v>0.11399999999999999</v>
      </c>
      <c r="I11" s="18">
        <f t="shared" si="0"/>
        <v>1.8200000000000003</v>
      </c>
      <c r="J11" s="18">
        <f t="shared" si="0"/>
        <v>0.11</v>
      </c>
      <c r="K11" s="18">
        <f t="shared" si="0"/>
        <v>345.53000000000003</v>
      </c>
      <c r="L11" s="18">
        <f t="shared" si="0"/>
        <v>288.09000000000003</v>
      </c>
      <c r="M11" s="18">
        <f t="shared" si="0"/>
        <v>50.06</v>
      </c>
      <c r="N11" s="30">
        <f t="shared" si="0"/>
        <v>2.77</v>
      </c>
    </row>
    <row r="12" spans="1:14" ht="17.399999999999999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7.399999999999999" customHeight="1">
      <c r="A13" s="49" t="s">
        <v>30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17.399999999999999" customHeight="1">
      <c r="A14" s="50" t="s">
        <v>3</v>
      </c>
      <c r="B14" s="50" t="s">
        <v>4</v>
      </c>
      <c r="C14" s="50" t="s">
        <v>5</v>
      </c>
      <c r="D14" s="43" t="s">
        <v>6</v>
      </c>
      <c r="E14" s="44"/>
      <c r="F14" s="45"/>
      <c r="G14" s="50" t="s">
        <v>7</v>
      </c>
      <c r="H14" s="46" t="s">
        <v>8</v>
      </c>
      <c r="I14" s="47"/>
      <c r="J14" s="48"/>
      <c r="K14" s="46" t="s">
        <v>9</v>
      </c>
      <c r="L14" s="47"/>
      <c r="M14" s="47"/>
      <c r="N14" s="48"/>
    </row>
    <row r="15" spans="1:14" ht="17.399999999999999" customHeight="1">
      <c r="A15" s="51"/>
      <c r="B15" s="51"/>
      <c r="C15" s="51"/>
      <c r="D15" s="4" t="s">
        <v>10</v>
      </c>
      <c r="E15" s="5" t="s">
        <v>11</v>
      </c>
      <c r="F15" s="5" t="s">
        <v>12</v>
      </c>
      <c r="G15" s="51"/>
      <c r="H15" s="5" t="s">
        <v>13</v>
      </c>
      <c r="I15" s="5" t="s">
        <v>14</v>
      </c>
      <c r="J15" s="5" t="s">
        <v>15</v>
      </c>
      <c r="K15" s="5" t="s">
        <v>16</v>
      </c>
      <c r="L15" s="5" t="s">
        <v>17</v>
      </c>
      <c r="M15" s="5" t="s">
        <v>18</v>
      </c>
      <c r="N15" s="5" t="s">
        <v>19</v>
      </c>
    </row>
    <row r="16" spans="1:14" ht="17.399999999999999" customHeight="1">
      <c r="A16" s="4"/>
      <c r="B16" s="13" t="s">
        <v>31</v>
      </c>
      <c r="C16" s="4">
        <v>200</v>
      </c>
      <c r="D16" s="28">
        <v>5.9</v>
      </c>
      <c r="E16" s="28">
        <v>6.75</v>
      </c>
      <c r="F16" s="28">
        <v>9.91</v>
      </c>
      <c r="G16" s="14">
        <f>(D16+F16)*4+(E16*9)</f>
        <v>123.99000000000001</v>
      </c>
      <c r="H16" s="28">
        <v>0.08</v>
      </c>
      <c r="I16" s="28">
        <v>2.74</v>
      </c>
      <c r="J16" s="28">
        <v>0.04</v>
      </c>
      <c r="K16" s="28">
        <v>253.2</v>
      </c>
      <c r="L16" s="28">
        <v>189.9</v>
      </c>
      <c r="M16" s="28">
        <v>29.54</v>
      </c>
      <c r="N16" s="28">
        <v>0.12</v>
      </c>
    </row>
    <row r="17" spans="1:14" ht="17.399999999999999" customHeight="1">
      <c r="A17" s="16"/>
      <c r="B17" s="16" t="s">
        <v>29</v>
      </c>
      <c r="C17" s="18">
        <f>SUM(C13:C16)</f>
        <v>200</v>
      </c>
      <c r="D17" s="16">
        <f t="shared" ref="D17:N17" si="1">SUM(D13:D16)</f>
        <v>5.9</v>
      </c>
      <c r="E17" s="16">
        <f t="shared" si="1"/>
        <v>6.75</v>
      </c>
      <c r="F17" s="16">
        <f t="shared" si="1"/>
        <v>9.91</v>
      </c>
      <c r="G17" s="16">
        <f t="shared" si="1"/>
        <v>123.99000000000001</v>
      </c>
      <c r="H17" s="16">
        <f t="shared" si="1"/>
        <v>0.08</v>
      </c>
      <c r="I17" s="16">
        <f t="shared" si="1"/>
        <v>2.74</v>
      </c>
      <c r="J17" s="16">
        <f t="shared" si="1"/>
        <v>0.04</v>
      </c>
      <c r="K17" s="16">
        <f t="shared" si="1"/>
        <v>253.2</v>
      </c>
      <c r="L17" s="16">
        <f t="shared" si="1"/>
        <v>189.9</v>
      </c>
      <c r="M17" s="16">
        <f t="shared" si="1"/>
        <v>29.54</v>
      </c>
      <c r="N17" s="16">
        <f t="shared" si="1"/>
        <v>0.12</v>
      </c>
    </row>
    <row r="18" spans="1:14" ht="17.399999999999999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7.399999999999999" customHeight="1">
      <c r="A19" s="19"/>
      <c r="B19" s="16" t="s">
        <v>32</v>
      </c>
      <c r="C19" s="18">
        <f>C11+C17</f>
        <v>700</v>
      </c>
      <c r="D19" s="18">
        <f t="shared" ref="D19:N19" si="2">D11+D17</f>
        <v>63.41</v>
      </c>
      <c r="E19" s="18">
        <f t="shared" si="2"/>
        <v>29.87</v>
      </c>
      <c r="F19" s="18">
        <f t="shared" si="2"/>
        <v>82.58</v>
      </c>
      <c r="G19" s="18">
        <f t="shared" si="2"/>
        <v>666.72</v>
      </c>
      <c r="H19" s="18">
        <f t="shared" si="2"/>
        <v>0.19400000000000001</v>
      </c>
      <c r="I19" s="18">
        <f t="shared" si="2"/>
        <v>4.5600000000000005</v>
      </c>
      <c r="J19" s="18">
        <f t="shared" si="2"/>
        <v>0.15</v>
      </c>
      <c r="K19" s="18">
        <f t="shared" si="2"/>
        <v>598.73</v>
      </c>
      <c r="L19" s="18">
        <f t="shared" si="2"/>
        <v>477.99</v>
      </c>
      <c r="M19" s="18">
        <f t="shared" si="2"/>
        <v>79.599999999999994</v>
      </c>
      <c r="N19" s="18">
        <f t="shared" si="2"/>
        <v>2.89</v>
      </c>
    </row>
    <row r="20" spans="1:14" ht="17.399999999999999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</sheetData>
  <mergeCells count="17">
    <mergeCell ref="A1:N1"/>
    <mergeCell ref="A2:N2"/>
    <mergeCell ref="D4:F4"/>
    <mergeCell ref="H4:J4"/>
    <mergeCell ref="K4:N4"/>
    <mergeCell ref="A13:N13"/>
    <mergeCell ref="D14:F14"/>
    <mergeCell ref="H14:J14"/>
    <mergeCell ref="K14:N14"/>
    <mergeCell ref="A4:A5"/>
    <mergeCell ref="A14:A15"/>
    <mergeCell ref="B4:B5"/>
    <mergeCell ref="B14:B15"/>
    <mergeCell ref="C4:C5"/>
    <mergeCell ref="C14:C15"/>
    <mergeCell ref="G4:G5"/>
    <mergeCell ref="G14:G15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zoomScale="70" zoomScaleNormal="70" workbookViewId="0">
      <selection activeCell="B24" sqref="B24"/>
    </sheetView>
  </sheetViews>
  <sheetFormatPr defaultColWidth="8.88671875" defaultRowHeight="14.4"/>
  <cols>
    <col min="1" max="1" width="13" customWidth="1"/>
    <col min="2" max="2" width="80.6640625" customWidth="1"/>
    <col min="3" max="3" width="16.5546875" customWidth="1"/>
    <col min="6" max="6" width="13" customWidth="1"/>
    <col min="7" max="7" width="14" customWidth="1"/>
    <col min="11" max="13" width="9"/>
  </cols>
  <sheetData>
    <row r="1" spans="1:14" ht="17.399999999999999" customHeight="1">
      <c r="A1" s="40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7.399999999999999" customHeight="1">
      <c r="A2" s="40" t="s">
        <v>40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7.399999999999999" customHeight="1">
      <c r="A3" s="1"/>
      <c r="B3" s="2"/>
      <c r="C3" s="27" t="s">
        <v>41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7.399999999999999" customHeight="1">
      <c r="A4" s="50" t="s">
        <v>3</v>
      </c>
      <c r="B4" s="50" t="s">
        <v>4</v>
      </c>
      <c r="C4" s="50" t="s">
        <v>5</v>
      </c>
      <c r="D4" s="43" t="s">
        <v>6</v>
      </c>
      <c r="E4" s="44"/>
      <c r="F4" s="45"/>
      <c r="G4" s="50" t="s">
        <v>7</v>
      </c>
      <c r="H4" s="46" t="s">
        <v>8</v>
      </c>
      <c r="I4" s="47"/>
      <c r="J4" s="48"/>
      <c r="K4" s="46" t="s">
        <v>9</v>
      </c>
      <c r="L4" s="47"/>
      <c r="M4" s="47"/>
      <c r="N4" s="48"/>
    </row>
    <row r="5" spans="1:14" ht="17.399999999999999" customHeight="1">
      <c r="A5" s="51"/>
      <c r="B5" s="51"/>
      <c r="C5" s="51"/>
      <c r="D5" s="4" t="s">
        <v>10</v>
      </c>
      <c r="E5" s="5" t="s">
        <v>11</v>
      </c>
      <c r="F5" s="5" t="s">
        <v>12</v>
      </c>
      <c r="G5" s="51"/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ht="17.399999999999999" customHeight="1">
      <c r="A6" s="3" t="s">
        <v>42</v>
      </c>
      <c r="B6" s="20" t="s">
        <v>43</v>
      </c>
      <c r="C6" s="3">
        <v>60</v>
      </c>
      <c r="D6" s="9">
        <v>0.66</v>
      </c>
      <c r="E6" s="9">
        <v>0.12</v>
      </c>
      <c r="F6" s="9">
        <v>2.2799999999999998</v>
      </c>
      <c r="G6" s="14">
        <v>12.84</v>
      </c>
      <c r="H6" s="12">
        <v>0.04</v>
      </c>
      <c r="I6" s="9">
        <v>15</v>
      </c>
      <c r="J6" s="9">
        <v>0</v>
      </c>
      <c r="K6" s="9">
        <v>8.4</v>
      </c>
      <c r="L6" s="9">
        <v>15.6</v>
      </c>
      <c r="M6" s="9">
        <v>12</v>
      </c>
      <c r="N6" s="9">
        <v>0.54</v>
      </c>
    </row>
    <row r="7" spans="1:14" ht="17.399999999999999" customHeight="1">
      <c r="A7" s="5" t="s">
        <v>44</v>
      </c>
      <c r="B7" s="21" t="s">
        <v>45</v>
      </c>
      <c r="C7" s="5">
        <v>200</v>
      </c>
      <c r="D7" s="9">
        <v>6.61</v>
      </c>
      <c r="E7" s="9">
        <v>5.43</v>
      </c>
      <c r="F7" s="9">
        <v>16.170000000000002</v>
      </c>
      <c r="G7" s="14">
        <v>140.04</v>
      </c>
      <c r="H7" s="9">
        <v>0.13</v>
      </c>
      <c r="I7" s="9">
        <v>19.25</v>
      </c>
      <c r="J7" s="9">
        <v>0.04</v>
      </c>
      <c r="K7" s="9">
        <v>21.47</v>
      </c>
      <c r="L7" s="9">
        <v>103.3</v>
      </c>
      <c r="M7" s="9">
        <v>29.56</v>
      </c>
      <c r="N7" s="9">
        <v>1.29</v>
      </c>
    </row>
    <row r="8" spans="1:14" ht="17.399999999999999" customHeight="1">
      <c r="A8" s="4" t="s">
        <v>22</v>
      </c>
      <c r="B8" s="13" t="s">
        <v>23</v>
      </c>
      <c r="C8" s="4" t="s">
        <v>46</v>
      </c>
      <c r="D8" s="22">
        <v>5.01</v>
      </c>
      <c r="E8" s="22">
        <v>15.93</v>
      </c>
      <c r="F8" s="22">
        <v>32.18</v>
      </c>
      <c r="G8" s="14">
        <v>292.08999999999997</v>
      </c>
      <c r="H8" s="22">
        <v>0.06</v>
      </c>
      <c r="I8" s="22">
        <v>1.32</v>
      </c>
      <c r="J8" s="22">
        <v>0.09</v>
      </c>
      <c r="K8" s="22">
        <v>130.38</v>
      </c>
      <c r="L8" s="22">
        <v>139.35</v>
      </c>
      <c r="M8" s="22">
        <v>29.46</v>
      </c>
      <c r="N8" s="22">
        <v>0.43</v>
      </c>
    </row>
    <row r="9" spans="1:14" ht="17.399999999999999" customHeight="1">
      <c r="A9" s="4" t="s">
        <v>25</v>
      </c>
      <c r="B9" s="13" t="s">
        <v>26</v>
      </c>
      <c r="C9" s="4">
        <v>200</v>
      </c>
      <c r="D9" s="9">
        <v>0.2</v>
      </c>
      <c r="E9" s="9">
        <v>0.05</v>
      </c>
      <c r="F9" s="9">
        <v>15.01</v>
      </c>
      <c r="G9" s="14">
        <f>(D9+F9)*4+(E9*9)</f>
        <v>61.29</v>
      </c>
      <c r="H9" s="9">
        <v>0</v>
      </c>
      <c r="I9" s="9">
        <v>0.1</v>
      </c>
      <c r="J9" s="9">
        <v>0</v>
      </c>
      <c r="K9" s="9">
        <v>5.25</v>
      </c>
      <c r="L9" s="9">
        <v>8.24</v>
      </c>
      <c r="M9" s="9">
        <v>4.4000000000000004</v>
      </c>
      <c r="N9" s="9">
        <v>0.86</v>
      </c>
    </row>
    <row r="10" spans="1:14" ht="17.399999999999999" customHeight="1">
      <c r="A10" s="4"/>
      <c r="B10" s="13" t="s">
        <v>27</v>
      </c>
      <c r="C10" s="4">
        <v>40</v>
      </c>
      <c r="D10" s="4">
        <v>2.6</v>
      </c>
      <c r="E10" s="4">
        <v>0.7</v>
      </c>
      <c r="F10" s="4">
        <v>23.8</v>
      </c>
      <c r="G10" s="5">
        <f>(D10+F10)*4+(E10*9)</f>
        <v>111.9</v>
      </c>
      <c r="H10" s="4">
        <v>4.3999999999999997E-2</v>
      </c>
      <c r="I10" s="4">
        <v>0</v>
      </c>
      <c r="J10" s="4">
        <v>0</v>
      </c>
      <c r="K10" s="4">
        <v>7.6</v>
      </c>
      <c r="L10" s="4">
        <v>26</v>
      </c>
      <c r="M10" s="4">
        <v>5.2</v>
      </c>
      <c r="N10" s="4">
        <v>0.48</v>
      </c>
    </row>
    <row r="11" spans="1:14" ht="17.399999999999999" customHeight="1">
      <c r="A11" s="16"/>
      <c r="B11" s="16" t="s">
        <v>29</v>
      </c>
      <c r="C11" s="18">
        <f>C6+215+200+10+C9+C10</f>
        <v>725</v>
      </c>
      <c r="D11" s="18">
        <f t="shared" ref="D11:N11" si="0">SUM(D6:D10)</f>
        <v>15.08</v>
      </c>
      <c r="E11" s="18">
        <f t="shared" si="0"/>
        <v>22.23</v>
      </c>
      <c r="F11" s="18">
        <f t="shared" si="0"/>
        <v>89.44</v>
      </c>
      <c r="G11" s="18">
        <f t="shared" si="0"/>
        <v>618.16</v>
      </c>
      <c r="H11" s="18">
        <f t="shared" si="0"/>
        <v>0.27400000000000002</v>
      </c>
      <c r="I11" s="18">
        <f t="shared" si="0"/>
        <v>35.67</v>
      </c>
      <c r="J11" s="18">
        <f t="shared" si="0"/>
        <v>0.13</v>
      </c>
      <c r="K11" s="18">
        <f t="shared" si="0"/>
        <v>173.1</v>
      </c>
      <c r="L11" s="18">
        <f t="shared" si="0"/>
        <v>292.49</v>
      </c>
      <c r="M11" s="18">
        <f t="shared" si="0"/>
        <v>80.620000000000019</v>
      </c>
      <c r="N11" s="18">
        <f t="shared" si="0"/>
        <v>3.6</v>
      </c>
    </row>
    <row r="12" spans="1:14" ht="17.399999999999999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7.399999999999999" customHeight="1">
      <c r="A13" s="49" t="s">
        <v>47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17.399999999999999" customHeight="1">
      <c r="A14" s="50" t="s">
        <v>3</v>
      </c>
      <c r="B14" s="50" t="s">
        <v>4</v>
      </c>
      <c r="C14" s="50" t="s">
        <v>5</v>
      </c>
      <c r="D14" s="43" t="s">
        <v>6</v>
      </c>
      <c r="E14" s="44"/>
      <c r="F14" s="45"/>
      <c r="G14" s="50" t="s">
        <v>7</v>
      </c>
      <c r="H14" s="46" t="s">
        <v>8</v>
      </c>
      <c r="I14" s="47"/>
      <c r="J14" s="48"/>
      <c r="K14" s="46" t="s">
        <v>9</v>
      </c>
      <c r="L14" s="47"/>
      <c r="M14" s="47"/>
      <c r="N14" s="48"/>
    </row>
    <row r="15" spans="1:14" ht="17.399999999999999" customHeight="1">
      <c r="A15" s="51"/>
      <c r="B15" s="51"/>
      <c r="C15" s="51"/>
      <c r="D15" s="4" t="s">
        <v>10</v>
      </c>
      <c r="E15" s="5" t="s">
        <v>11</v>
      </c>
      <c r="F15" s="5" t="s">
        <v>12</v>
      </c>
      <c r="G15" s="51"/>
      <c r="H15" s="5" t="s">
        <v>13</v>
      </c>
      <c r="I15" s="5" t="s">
        <v>14</v>
      </c>
      <c r="J15" s="5" t="s">
        <v>15</v>
      </c>
      <c r="K15" s="5" t="s">
        <v>16</v>
      </c>
      <c r="L15" s="5" t="s">
        <v>17</v>
      </c>
      <c r="M15" s="5" t="s">
        <v>18</v>
      </c>
      <c r="N15" s="5" t="s">
        <v>19</v>
      </c>
    </row>
    <row r="16" spans="1:14" ht="17.399999999999999" customHeight="1">
      <c r="A16" s="4"/>
      <c r="B16" s="13" t="s">
        <v>31</v>
      </c>
      <c r="C16" s="4">
        <v>200</v>
      </c>
      <c r="D16" s="28">
        <v>5.9</v>
      </c>
      <c r="E16" s="28">
        <v>6.75</v>
      </c>
      <c r="F16" s="28">
        <v>9.91</v>
      </c>
      <c r="G16" s="14">
        <f>(D16+F16)*4+(E16*9)</f>
        <v>123.99000000000001</v>
      </c>
      <c r="H16" s="28">
        <v>0.08</v>
      </c>
      <c r="I16" s="28">
        <v>2.74</v>
      </c>
      <c r="J16" s="28">
        <v>0.04</v>
      </c>
      <c r="K16" s="28">
        <v>253.2</v>
      </c>
      <c r="L16" s="28">
        <v>189.9</v>
      </c>
      <c r="M16" s="28">
        <v>29.54</v>
      </c>
      <c r="N16" s="28">
        <v>0.12</v>
      </c>
    </row>
    <row r="17" spans="1:14" ht="17.399999999999999" customHeight="1">
      <c r="A17" s="16"/>
      <c r="B17" s="16" t="s">
        <v>29</v>
      </c>
      <c r="C17" s="18">
        <f>SUM(C13:C16)</f>
        <v>200</v>
      </c>
      <c r="D17" s="16">
        <f t="shared" ref="D17:N17" si="1">SUM(D13:D16)</f>
        <v>5.9</v>
      </c>
      <c r="E17" s="16">
        <f t="shared" si="1"/>
        <v>6.75</v>
      </c>
      <c r="F17" s="16">
        <f t="shared" si="1"/>
        <v>9.91</v>
      </c>
      <c r="G17" s="16">
        <f t="shared" si="1"/>
        <v>123.99000000000001</v>
      </c>
      <c r="H17" s="16">
        <f t="shared" si="1"/>
        <v>0.08</v>
      </c>
      <c r="I17" s="16">
        <f t="shared" si="1"/>
        <v>2.74</v>
      </c>
      <c r="J17" s="16">
        <f t="shared" si="1"/>
        <v>0.04</v>
      </c>
      <c r="K17" s="16">
        <f t="shared" si="1"/>
        <v>253.2</v>
      </c>
      <c r="L17" s="16">
        <f t="shared" si="1"/>
        <v>189.9</v>
      </c>
      <c r="M17" s="16">
        <f t="shared" si="1"/>
        <v>29.54</v>
      </c>
      <c r="N17" s="16">
        <f t="shared" si="1"/>
        <v>0.12</v>
      </c>
    </row>
    <row r="18" spans="1:14" ht="17.399999999999999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7.399999999999999" customHeight="1">
      <c r="A19" s="19"/>
      <c r="B19" s="16" t="s">
        <v>32</v>
      </c>
      <c r="C19" s="18">
        <f>C11+C17</f>
        <v>925</v>
      </c>
      <c r="D19" s="18">
        <f t="shared" ref="D19:N19" si="2">D11+D17</f>
        <v>20.98</v>
      </c>
      <c r="E19" s="18">
        <f t="shared" si="2"/>
        <v>28.98</v>
      </c>
      <c r="F19" s="18">
        <f t="shared" si="2"/>
        <v>99.35</v>
      </c>
      <c r="G19" s="18">
        <f t="shared" si="2"/>
        <v>742.15</v>
      </c>
      <c r="H19" s="18">
        <f t="shared" si="2"/>
        <v>0.35400000000000004</v>
      </c>
      <c r="I19" s="18">
        <f t="shared" si="2"/>
        <v>38.410000000000004</v>
      </c>
      <c r="J19" s="18">
        <f t="shared" si="2"/>
        <v>0.17</v>
      </c>
      <c r="K19" s="18">
        <f t="shared" si="2"/>
        <v>426.29999999999995</v>
      </c>
      <c r="L19" s="18">
        <f t="shared" si="2"/>
        <v>482.39</v>
      </c>
      <c r="M19" s="18">
        <f t="shared" si="2"/>
        <v>110.16000000000003</v>
      </c>
      <c r="N19" s="18">
        <f t="shared" si="2"/>
        <v>3.72</v>
      </c>
    </row>
    <row r="20" spans="1:14" ht="17.399999999999999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7.399999999999999" customHeight="1"/>
    <row r="22" spans="1:14" ht="17.399999999999999" customHeight="1"/>
  </sheetData>
  <mergeCells count="17">
    <mergeCell ref="A1:N1"/>
    <mergeCell ref="A2:N2"/>
    <mergeCell ref="D4:F4"/>
    <mergeCell ref="H4:J4"/>
    <mergeCell ref="K4:N4"/>
    <mergeCell ref="A13:N13"/>
    <mergeCell ref="D14:F14"/>
    <mergeCell ref="H14:J14"/>
    <mergeCell ref="K14:N14"/>
    <mergeCell ref="A4:A5"/>
    <mergeCell ref="A14:A15"/>
    <mergeCell ref="B4:B5"/>
    <mergeCell ref="B14:B15"/>
    <mergeCell ref="C4:C5"/>
    <mergeCell ref="C14:C15"/>
    <mergeCell ref="G4:G5"/>
    <mergeCell ref="G14:G15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topLeftCell="A3" zoomScale="60" zoomScaleNormal="60" workbookViewId="0">
      <selection activeCell="E31" sqref="E31"/>
    </sheetView>
  </sheetViews>
  <sheetFormatPr defaultColWidth="8.88671875" defaultRowHeight="14.4"/>
  <cols>
    <col min="1" max="1" width="15.21875" customWidth="1"/>
    <col min="2" max="2" width="69.5546875" customWidth="1"/>
    <col min="3" max="3" width="19.77734375" customWidth="1"/>
    <col min="4" max="4" width="9"/>
    <col min="6" max="6" width="12" customWidth="1"/>
    <col min="7" max="7" width="16.21875" customWidth="1"/>
    <col min="10" max="13" width="9"/>
  </cols>
  <sheetData>
    <row r="1" spans="1:14" ht="17.399999999999999" customHeight="1">
      <c r="A1" s="40" t="s">
        <v>0</v>
      </c>
      <c r="B1" s="5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7.399999999999999" customHeight="1">
      <c r="A2" s="40" t="s">
        <v>50</v>
      </c>
      <c r="B2" s="5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7.399999999999999" customHeight="1">
      <c r="A3" s="50" t="s">
        <v>3</v>
      </c>
      <c r="B3" s="50" t="s">
        <v>4</v>
      </c>
      <c r="C3" s="50" t="s">
        <v>5</v>
      </c>
      <c r="D3" s="43" t="s">
        <v>6</v>
      </c>
      <c r="E3" s="44"/>
      <c r="F3" s="45"/>
      <c r="G3" s="50" t="s">
        <v>7</v>
      </c>
      <c r="H3" s="46" t="s">
        <v>8</v>
      </c>
      <c r="I3" s="47"/>
      <c r="J3" s="48"/>
      <c r="K3" s="46" t="s">
        <v>9</v>
      </c>
      <c r="L3" s="47"/>
      <c r="M3" s="47"/>
      <c r="N3" s="48"/>
    </row>
    <row r="4" spans="1:14" ht="17.399999999999999" customHeight="1">
      <c r="A4" s="51"/>
      <c r="B4" s="51"/>
      <c r="C4" s="51"/>
      <c r="D4" s="4" t="s">
        <v>10</v>
      </c>
      <c r="E4" s="5" t="s">
        <v>11</v>
      </c>
      <c r="F4" s="5" t="s">
        <v>12</v>
      </c>
      <c r="G4" s="51"/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</row>
    <row r="5" spans="1:14" ht="17.399999999999999" customHeight="1">
      <c r="A5" s="6" t="s">
        <v>20</v>
      </c>
      <c r="B5" s="7" t="s">
        <v>21</v>
      </c>
      <c r="C5" s="5">
        <v>20</v>
      </c>
      <c r="D5" s="8">
        <v>4.5999999999999996</v>
      </c>
      <c r="E5" s="8">
        <v>5.8</v>
      </c>
      <c r="F5" s="8">
        <v>0</v>
      </c>
      <c r="G5" s="8">
        <v>70.599999999999994</v>
      </c>
      <c r="H5" s="8">
        <v>0</v>
      </c>
      <c r="I5" s="8">
        <v>0.4</v>
      </c>
      <c r="J5" s="8">
        <v>0</v>
      </c>
      <c r="K5" s="8">
        <v>200</v>
      </c>
      <c r="L5" s="8">
        <v>108</v>
      </c>
      <c r="M5" s="8">
        <v>10</v>
      </c>
      <c r="N5" s="8">
        <v>0.2</v>
      </c>
    </row>
    <row r="6" spans="1:14" ht="17.399999999999999" customHeight="1">
      <c r="A6" s="6" t="s">
        <v>38</v>
      </c>
      <c r="B6" s="7" t="s">
        <v>39</v>
      </c>
      <c r="C6" s="5">
        <v>90</v>
      </c>
      <c r="D6" s="9">
        <v>3.45</v>
      </c>
      <c r="E6" s="9">
        <v>4.3499999999999996</v>
      </c>
      <c r="F6" s="9">
        <v>0</v>
      </c>
      <c r="G6" s="9">
        <v>52.95</v>
      </c>
      <c r="H6" s="9">
        <v>0</v>
      </c>
      <c r="I6" s="9">
        <v>0.24</v>
      </c>
      <c r="J6" s="9">
        <v>0.03</v>
      </c>
      <c r="K6" s="9">
        <v>150</v>
      </c>
      <c r="L6" s="9">
        <v>81</v>
      </c>
      <c r="M6" s="9">
        <v>7.5</v>
      </c>
      <c r="N6" s="9">
        <v>0.17</v>
      </c>
    </row>
    <row r="7" spans="1:14" ht="17.399999999999999" customHeight="1">
      <c r="A7" s="10" t="s">
        <v>48</v>
      </c>
      <c r="B7" s="11" t="s">
        <v>49</v>
      </c>
      <c r="C7" s="4">
        <v>150</v>
      </c>
      <c r="D7" s="12">
        <v>3.56</v>
      </c>
      <c r="E7" s="12">
        <v>4.53</v>
      </c>
      <c r="F7" s="12">
        <v>15.09</v>
      </c>
      <c r="G7" s="12">
        <v>115.35</v>
      </c>
      <c r="H7" s="12">
        <v>0.06</v>
      </c>
      <c r="I7" s="12">
        <v>79.319999999999993</v>
      </c>
      <c r="J7" s="12">
        <v>0.03</v>
      </c>
      <c r="K7" s="12">
        <v>93.11</v>
      </c>
      <c r="L7" s="12">
        <v>63.32</v>
      </c>
      <c r="M7" s="12">
        <v>31.97</v>
      </c>
      <c r="N7" s="12">
        <v>1.26</v>
      </c>
    </row>
    <row r="8" spans="1:14" ht="17.399999999999999" customHeight="1">
      <c r="A8" s="4" t="s">
        <v>33</v>
      </c>
      <c r="B8" s="13" t="s">
        <v>34</v>
      </c>
      <c r="C8" s="4" t="s">
        <v>35</v>
      </c>
      <c r="D8" s="9">
        <v>0.26</v>
      </c>
      <c r="E8" s="9">
        <v>0.05</v>
      </c>
      <c r="F8" s="9">
        <v>15.22</v>
      </c>
      <c r="G8" s="14">
        <f>(D8+F8)*4+(E8*9)</f>
        <v>62.370000000000005</v>
      </c>
      <c r="H8" s="9">
        <v>0</v>
      </c>
      <c r="I8" s="9">
        <v>2.9</v>
      </c>
      <c r="J8" s="9">
        <v>0</v>
      </c>
      <c r="K8" s="9">
        <v>8.0500000000000007</v>
      </c>
      <c r="L8" s="9">
        <v>9.7799999999999994</v>
      </c>
      <c r="M8" s="9">
        <v>5.24</v>
      </c>
      <c r="N8" s="9">
        <v>0.9</v>
      </c>
    </row>
    <row r="9" spans="1:14" ht="17.399999999999999" customHeight="1">
      <c r="A9" s="4" t="s">
        <v>36</v>
      </c>
      <c r="B9" s="13" t="s">
        <v>37</v>
      </c>
      <c r="C9" s="4">
        <v>40</v>
      </c>
      <c r="D9" s="9">
        <v>1.2</v>
      </c>
      <c r="E9" s="15">
        <v>0.3</v>
      </c>
      <c r="F9" s="15">
        <v>19.7</v>
      </c>
      <c r="G9" s="15">
        <v>85.9</v>
      </c>
      <c r="H9" s="15">
        <v>0.1</v>
      </c>
      <c r="I9" s="9">
        <v>0</v>
      </c>
      <c r="J9" s="9">
        <v>0</v>
      </c>
      <c r="K9" s="9">
        <v>8</v>
      </c>
      <c r="L9" s="9">
        <v>26</v>
      </c>
      <c r="M9" s="9">
        <v>5.6</v>
      </c>
      <c r="N9" s="15">
        <v>0.5</v>
      </c>
    </row>
    <row r="10" spans="1:14" ht="17.399999999999999" customHeight="1">
      <c r="A10" s="16"/>
      <c r="B10" s="17" t="s">
        <v>29</v>
      </c>
      <c r="C10" s="18">
        <f>C5+C6+C7+215+7+C9</f>
        <v>522</v>
      </c>
      <c r="D10" s="18">
        <f t="shared" ref="D10:N10" si="0">SUM(D5:D9)</f>
        <v>13.07</v>
      </c>
      <c r="E10" s="18">
        <f t="shared" si="0"/>
        <v>15.030000000000001</v>
      </c>
      <c r="F10" s="18">
        <f t="shared" si="0"/>
        <v>50.010000000000005</v>
      </c>
      <c r="G10" s="18">
        <f t="shared" si="0"/>
        <v>387.16999999999996</v>
      </c>
      <c r="H10" s="18">
        <f t="shared" si="0"/>
        <v>0.16</v>
      </c>
      <c r="I10" s="18">
        <f t="shared" si="0"/>
        <v>82.86</v>
      </c>
      <c r="J10" s="18">
        <f t="shared" si="0"/>
        <v>0.06</v>
      </c>
      <c r="K10" s="18">
        <f t="shared" si="0"/>
        <v>459.16</v>
      </c>
      <c r="L10" s="18">
        <f t="shared" si="0"/>
        <v>288.09999999999997</v>
      </c>
      <c r="M10" s="18">
        <f t="shared" si="0"/>
        <v>60.31</v>
      </c>
      <c r="N10" s="18">
        <f t="shared" si="0"/>
        <v>3.03</v>
      </c>
    </row>
    <row r="11" spans="1:14" ht="17.399999999999999" customHeight="1">
      <c r="A11" s="19"/>
      <c r="B11" s="1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7.399999999999999" customHeight="1">
      <c r="A12" s="49" t="s">
        <v>40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ht="17.399999999999999" customHeight="1">
      <c r="A13" s="50" t="s">
        <v>3</v>
      </c>
      <c r="B13" s="50" t="s">
        <v>4</v>
      </c>
      <c r="C13" s="50" t="s">
        <v>5</v>
      </c>
      <c r="D13" s="43" t="s">
        <v>6</v>
      </c>
      <c r="E13" s="44"/>
      <c r="F13" s="45"/>
      <c r="G13" s="50" t="s">
        <v>7</v>
      </c>
      <c r="H13" s="46" t="s">
        <v>8</v>
      </c>
      <c r="I13" s="47"/>
      <c r="J13" s="48"/>
      <c r="K13" s="46" t="s">
        <v>9</v>
      </c>
      <c r="L13" s="47"/>
      <c r="M13" s="47"/>
      <c r="N13" s="48"/>
    </row>
    <row r="14" spans="1:14" ht="17.399999999999999" customHeight="1">
      <c r="A14" s="51"/>
      <c r="B14" s="51"/>
      <c r="C14" s="51"/>
      <c r="D14" s="4" t="s">
        <v>10</v>
      </c>
      <c r="E14" s="5" t="s">
        <v>11</v>
      </c>
      <c r="F14" s="5" t="s">
        <v>12</v>
      </c>
      <c r="G14" s="51"/>
      <c r="H14" s="5" t="s">
        <v>13</v>
      </c>
      <c r="I14" s="5" t="s">
        <v>14</v>
      </c>
      <c r="J14" s="5" t="s">
        <v>15</v>
      </c>
      <c r="K14" s="5" t="s">
        <v>16</v>
      </c>
      <c r="L14" s="5" t="s">
        <v>17</v>
      </c>
      <c r="M14" s="5" t="s">
        <v>18</v>
      </c>
      <c r="N14" s="5" t="s">
        <v>19</v>
      </c>
    </row>
    <row r="15" spans="1:14" ht="17.399999999999999" customHeight="1">
      <c r="A15" s="3" t="s">
        <v>42</v>
      </c>
      <c r="B15" s="20" t="s">
        <v>43</v>
      </c>
      <c r="C15" s="3">
        <v>60</v>
      </c>
      <c r="D15" s="9">
        <v>0.66</v>
      </c>
      <c r="E15" s="9">
        <v>0.12</v>
      </c>
      <c r="F15" s="9">
        <v>2.2799999999999998</v>
      </c>
      <c r="G15" s="14">
        <v>12.84</v>
      </c>
      <c r="H15" s="12">
        <v>0.04</v>
      </c>
      <c r="I15" s="9">
        <v>15</v>
      </c>
      <c r="J15" s="9">
        <v>0</v>
      </c>
      <c r="K15" s="9">
        <v>8.4</v>
      </c>
      <c r="L15" s="9">
        <v>15.6</v>
      </c>
      <c r="M15" s="9">
        <v>12</v>
      </c>
      <c r="N15" s="9">
        <v>0.54</v>
      </c>
    </row>
    <row r="16" spans="1:14" ht="17.399999999999999" customHeight="1">
      <c r="A16" s="5" t="s">
        <v>44</v>
      </c>
      <c r="B16" s="21" t="s">
        <v>45</v>
      </c>
      <c r="C16" s="5">
        <v>200</v>
      </c>
      <c r="D16" s="9">
        <v>6.61</v>
      </c>
      <c r="E16" s="9">
        <v>5.43</v>
      </c>
      <c r="F16" s="9">
        <v>16.170000000000002</v>
      </c>
      <c r="G16" s="14">
        <v>140.04</v>
      </c>
      <c r="H16" s="9">
        <v>0.13</v>
      </c>
      <c r="I16" s="9">
        <v>19.25</v>
      </c>
      <c r="J16" s="9">
        <v>0.04</v>
      </c>
      <c r="K16" s="9">
        <v>21.47</v>
      </c>
      <c r="L16" s="9">
        <v>103.3</v>
      </c>
      <c r="M16" s="9">
        <v>29.56</v>
      </c>
      <c r="N16" s="9">
        <v>1.29</v>
      </c>
    </row>
    <row r="17" spans="1:14" ht="17.399999999999999" customHeight="1">
      <c r="A17" s="4" t="s">
        <v>22</v>
      </c>
      <c r="B17" s="13" t="s">
        <v>23</v>
      </c>
      <c r="C17" s="4" t="s">
        <v>46</v>
      </c>
      <c r="D17" s="22">
        <v>5.01</v>
      </c>
      <c r="E17" s="22">
        <v>15.93</v>
      </c>
      <c r="F17" s="22">
        <v>32.18</v>
      </c>
      <c r="G17" s="14">
        <v>292.08999999999997</v>
      </c>
      <c r="H17" s="22">
        <v>0.06</v>
      </c>
      <c r="I17" s="22">
        <v>1.32</v>
      </c>
      <c r="J17" s="22">
        <v>0.09</v>
      </c>
      <c r="K17" s="22">
        <v>130.38</v>
      </c>
      <c r="L17" s="22">
        <v>139.35</v>
      </c>
      <c r="M17" s="22">
        <v>29.46</v>
      </c>
      <c r="N17" s="22">
        <v>0.43</v>
      </c>
    </row>
    <row r="18" spans="1:14" ht="17.399999999999999" customHeight="1">
      <c r="A18" s="4" t="s">
        <v>25</v>
      </c>
      <c r="B18" s="13" t="s">
        <v>26</v>
      </c>
      <c r="C18" s="4">
        <v>200</v>
      </c>
      <c r="D18" s="9">
        <v>0.2</v>
      </c>
      <c r="E18" s="9">
        <v>0.05</v>
      </c>
      <c r="F18" s="9">
        <v>15.01</v>
      </c>
      <c r="G18" s="14">
        <f>(D18+F18)*4+(E18*9)</f>
        <v>61.29</v>
      </c>
      <c r="H18" s="9">
        <v>0</v>
      </c>
      <c r="I18" s="9">
        <v>0.1</v>
      </c>
      <c r="J18" s="9">
        <v>0</v>
      </c>
      <c r="K18" s="9">
        <v>5.25</v>
      </c>
      <c r="L18" s="9">
        <v>8.24</v>
      </c>
      <c r="M18" s="9">
        <v>4.4000000000000004</v>
      </c>
      <c r="N18" s="9">
        <v>0.86</v>
      </c>
    </row>
    <row r="19" spans="1:14" ht="17.399999999999999" customHeight="1">
      <c r="A19" s="4"/>
      <c r="B19" s="13" t="s">
        <v>27</v>
      </c>
      <c r="C19" s="4">
        <v>40</v>
      </c>
      <c r="D19" s="4">
        <v>2.6</v>
      </c>
      <c r="E19" s="4">
        <v>0.7</v>
      </c>
      <c r="F19" s="4">
        <v>23.8</v>
      </c>
      <c r="G19" s="5">
        <f>(D19+F19)*4+(E19*9)</f>
        <v>111.9</v>
      </c>
      <c r="H19" s="4">
        <v>4.3999999999999997E-2</v>
      </c>
      <c r="I19" s="4">
        <v>0</v>
      </c>
      <c r="J19" s="4">
        <v>0</v>
      </c>
      <c r="K19" s="4">
        <v>7.6</v>
      </c>
      <c r="L19" s="4">
        <v>26</v>
      </c>
      <c r="M19" s="4">
        <v>5.2</v>
      </c>
      <c r="N19" s="4">
        <v>0.48</v>
      </c>
    </row>
    <row r="20" spans="1:14" ht="17.399999999999999" customHeight="1">
      <c r="A20" s="4"/>
      <c r="B20" s="13" t="s">
        <v>28</v>
      </c>
      <c r="C20" s="4">
        <v>10</v>
      </c>
      <c r="D20" s="9">
        <v>45.1</v>
      </c>
      <c r="E20" s="9">
        <v>0.64</v>
      </c>
      <c r="F20" s="9">
        <v>1.68</v>
      </c>
      <c r="G20" s="9">
        <v>6.85</v>
      </c>
      <c r="H20" s="9">
        <v>0.01</v>
      </c>
      <c r="I20" s="9">
        <v>0</v>
      </c>
      <c r="J20" s="9">
        <v>0.02</v>
      </c>
      <c r="K20" s="9">
        <v>2.2999999999999998</v>
      </c>
      <c r="L20" s="9">
        <v>6.5</v>
      </c>
      <c r="M20" s="9">
        <v>1</v>
      </c>
      <c r="N20" s="9">
        <v>0.8</v>
      </c>
    </row>
    <row r="21" spans="1:14" ht="17.399999999999999" customHeight="1">
      <c r="A21" s="16"/>
      <c r="B21" s="17" t="s">
        <v>29</v>
      </c>
      <c r="C21" s="18">
        <f>C15+200+210+C18+C19+C20</f>
        <v>720</v>
      </c>
      <c r="D21" s="18">
        <f t="shared" ref="D21:N21" si="1">SUM(D15:D20)</f>
        <v>60.18</v>
      </c>
      <c r="E21" s="18">
        <f t="shared" si="1"/>
        <v>22.87</v>
      </c>
      <c r="F21" s="18">
        <f t="shared" si="1"/>
        <v>91.12</v>
      </c>
      <c r="G21" s="18">
        <f t="shared" si="1"/>
        <v>625.01</v>
      </c>
      <c r="H21" s="18">
        <f t="shared" si="1"/>
        <v>0.28400000000000003</v>
      </c>
      <c r="I21" s="18">
        <f t="shared" si="1"/>
        <v>35.67</v>
      </c>
      <c r="J21" s="18">
        <f t="shared" si="1"/>
        <v>0.15</v>
      </c>
      <c r="K21" s="18">
        <f t="shared" si="1"/>
        <v>175.4</v>
      </c>
      <c r="L21" s="18">
        <f t="shared" si="1"/>
        <v>298.99</v>
      </c>
      <c r="M21" s="18">
        <f t="shared" si="1"/>
        <v>81.620000000000019</v>
      </c>
      <c r="N21" s="18">
        <f t="shared" si="1"/>
        <v>4.4000000000000004</v>
      </c>
    </row>
    <row r="22" spans="1:14" ht="17.399999999999999" customHeight="1">
      <c r="A22" s="19"/>
      <c r="B22" s="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7.399999999999999" customHeight="1">
      <c r="A23" s="19"/>
      <c r="B23" s="17" t="s">
        <v>32</v>
      </c>
      <c r="C23" s="18">
        <f>C10+C21</f>
        <v>1242</v>
      </c>
      <c r="D23" s="18">
        <f t="shared" ref="D23:N23" si="2">D10+D21</f>
        <v>73.25</v>
      </c>
      <c r="E23" s="18">
        <f t="shared" si="2"/>
        <v>37.900000000000006</v>
      </c>
      <c r="F23" s="18">
        <f t="shared" si="2"/>
        <v>141.13</v>
      </c>
      <c r="G23" s="18">
        <f t="shared" si="2"/>
        <v>1012.18</v>
      </c>
      <c r="H23" s="18">
        <f t="shared" si="2"/>
        <v>0.44400000000000006</v>
      </c>
      <c r="I23" s="18">
        <f t="shared" si="2"/>
        <v>118.53</v>
      </c>
      <c r="J23" s="18">
        <f t="shared" si="2"/>
        <v>0.21</v>
      </c>
      <c r="K23" s="18">
        <f t="shared" si="2"/>
        <v>634.56000000000006</v>
      </c>
      <c r="L23" s="18">
        <f t="shared" si="2"/>
        <v>587.08999999999992</v>
      </c>
      <c r="M23" s="18">
        <f t="shared" si="2"/>
        <v>141.93</v>
      </c>
      <c r="N23" s="18">
        <f t="shared" si="2"/>
        <v>7.43</v>
      </c>
    </row>
    <row r="24" spans="1:14" ht="17.399999999999999" customHeight="1">
      <c r="A24" s="19"/>
      <c r="B24" s="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7.399999999999999" customHeight="1">
      <c r="A25" s="24"/>
      <c r="B25" s="25"/>
      <c r="C25" s="24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ht="17.399999999999999" customHeight="1"/>
  </sheetData>
  <mergeCells count="17">
    <mergeCell ref="A1:N1"/>
    <mergeCell ref="A2:N2"/>
    <mergeCell ref="D3:F3"/>
    <mergeCell ref="H3:J3"/>
    <mergeCell ref="K3:N3"/>
    <mergeCell ref="A12:N12"/>
    <mergeCell ref="D13:F13"/>
    <mergeCell ref="H13:J13"/>
    <mergeCell ref="K13:N13"/>
    <mergeCell ref="A3:A4"/>
    <mergeCell ref="A13:A14"/>
    <mergeCell ref="B3:B4"/>
    <mergeCell ref="B13:B14"/>
    <mergeCell ref="C3:C4"/>
    <mergeCell ref="C13:C14"/>
    <mergeCell ref="G3:G4"/>
    <mergeCell ref="G13:G14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zoomScale="60" zoomScaleNormal="60" workbookViewId="0">
      <selection activeCell="A14" sqref="A14:XFD125"/>
    </sheetView>
  </sheetViews>
  <sheetFormatPr defaultColWidth="8.88671875" defaultRowHeight="14.4"/>
  <cols>
    <col min="1" max="1" width="15.21875" customWidth="1"/>
    <col min="2" max="2" width="69.5546875" customWidth="1"/>
    <col min="3" max="3" width="19.77734375" customWidth="1"/>
    <col min="5" max="5" width="12" customWidth="1"/>
    <col min="6" max="6" width="16.21875" customWidth="1"/>
    <col min="7" max="7" width="11.44140625" customWidth="1"/>
  </cols>
  <sheetData>
    <row r="1" spans="1:14" ht="17.399999999999999" customHeight="1">
      <c r="A1" s="40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7.399999999999999" customHeight="1">
      <c r="A2" s="40" t="s">
        <v>40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7.399999999999999" customHeight="1">
      <c r="A3" s="31"/>
      <c r="B3" s="32"/>
      <c r="C3" s="27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7.399999999999999" customHeight="1">
      <c r="A4" s="50" t="s">
        <v>3</v>
      </c>
      <c r="B4" s="50" t="s">
        <v>4</v>
      </c>
      <c r="C4" s="50" t="s">
        <v>5</v>
      </c>
      <c r="D4" s="43" t="s">
        <v>6</v>
      </c>
      <c r="E4" s="44"/>
      <c r="F4" s="45"/>
      <c r="G4" s="50" t="s">
        <v>7</v>
      </c>
      <c r="H4" s="46" t="s">
        <v>8</v>
      </c>
      <c r="I4" s="47"/>
      <c r="J4" s="48"/>
      <c r="K4" s="46" t="s">
        <v>9</v>
      </c>
      <c r="L4" s="47"/>
      <c r="M4" s="47"/>
      <c r="N4" s="48"/>
    </row>
    <row r="5" spans="1:14" ht="17.399999999999999" customHeight="1">
      <c r="A5" s="51"/>
      <c r="B5" s="51"/>
      <c r="C5" s="51"/>
      <c r="D5" s="34" t="s">
        <v>10</v>
      </c>
      <c r="E5" s="35" t="s">
        <v>11</v>
      </c>
      <c r="F5" s="35" t="s">
        <v>12</v>
      </c>
      <c r="G5" s="51"/>
      <c r="H5" s="35" t="s">
        <v>13</v>
      </c>
      <c r="I5" s="35" t="s">
        <v>14</v>
      </c>
      <c r="J5" s="35" t="s">
        <v>15</v>
      </c>
      <c r="K5" s="35" t="s">
        <v>16</v>
      </c>
      <c r="L5" s="35" t="s">
        <v>17</v>
      </c>
      <c r="M5" s="35" t="s">
        <v>18</v>
      </c>
      <c r="N5" s="35" t="s">
        <v>19</v>
      </c>
    </row>
    <row r="6" spans="1:14" ht="17.399999999999999" customHeight="1">
      <c r="A6" s="36" t="s">
        <v>42</v>
      </c>
      <c r="B6" s="20" t="s">
        <v>43</v>
      </c>
      <c r="C6" s="36">
        <v>100</v>
      </c>
      <c r="D6" s="9">
        <v>1.1000000000000001</v>
      </c>
      <c r="E6" s="9">
        <v>0.2</v>
      </c>
      <c r="F6" s="9">
        <v>3.8</v>
      </c>
      <c r="G6" s="9">
        <v>21.4</v>
      </c>
      <c r="H6" s="9">
        <v>0.06</v>
      </c>
      <c r="I6" s="9">
        <v>25</v>
      </c>
      <c r="J6" s="9">
        <v>0</v>
      </c>
      <c r="K6" s="9">
        <v>14</v>
      </c>
      <c r="L6" s="9">
        <v>26</v>
      </c>
      <c r="M6" s="9">
        <v>20</v>
      </c>
      <c r="N6" s="9">
        <v>0.9</v>
      </c>
    </row>
    <row r="7" spans="1:14" ht="17.399999999999999" customHeight="1">
      <c r="A7" s="35" t="s">
        <v>44</v>
      </c>
      <c r="B7" s="21" t="s">
        <v>51</v>
      </c>
      <c r="C7" s="35">
        <v>200</v>
      </c>
      <c r="D7" s="12">
        <v>7.12</v>
      </c>
      <c r="E7" s="12">
        <v>6.35</v>
      </c>
      <c r="F7" s="12">
        <v>20.170000000000002</v>
      </c>
      <c r="G7" s="12">
        <v>166.32</v>
      </c>
      <c r="H7" s="12">
        <v>0.16</v>
      </c>
      <c r="I7" s="12">
        <v>24.05</v>
      </c>
      <c r="J7" s="12">
        <v>0.04</v>
      </c>
      <c r="K7" s="12">
        <v>25.66</v>
      </c>
      <c r="L7" s="12">
        <v>118.8</v>
      </c>
      <c r="M7" s="12">
        <v>35.79</v>
      </c>
      <c r="N7" s="12">
        <v>1.53</v>
      </c>
    </row>
    <row r="8" spans="1:14" ht="17.399999999999999" customHeight="1">
      <c r="A8" s="34" t="s">
        <v>22</v>
      </c>
      <c r="B8" s="13" t="s">
        <v>23</v>
      </c>
      <c r="C8" s="34" t="s">
        <v>46</v>
      </c>
      <c r="D8" s="22">
        <v>5.01</v>
      </c>
      <c r="E8" s="22">
        <v>15.93</v>
      </c>
      <c r="F8" s="22">
        <v>32.18</v>
      </c>
      <c r="G8" s="14">
        <v>292.08999999999997</v>
      </c>
      <c r="H8" s="22">
        <v>0.06</v>
      </c>
      <c r="I8" s="22">
        <v>1.32</v>
      </c>
      <c r="J8" s="22">
        <v>0.09</v>
      </c>
      <c r="K8" s="22">
        <v>130.38</v>
      </c>
      <c r="L8" s="22">
        <v>139.35</v>
      </c>
      <c r="M8" s="22">
        <v>29.46</v>
      </c>
      <c r="N8" s="22">
        <v>0.43</v>
      </c>
    </row>
    <row r="9" spans="1:14" ht="17.399999999999999" customHeight="1">
      <c r="A9" s="34"/>
      <c r="B9" s="13" t="s">
        <v>52</v>
      </c>
      <c r="C9" s="34">
        <v>200</v>
      </c>
      <c r="D9" s="37">
        <v>0.3</v>
      </c>
      <c r="E9" s="37">
        <v>0</v>
      </c>
      <c r="F9" s="37">
        <v>16.100000000000001</v>
      </c>
      <c r="G9" s="38">
        <f>(D9+F9)*4+(E9*9)</f>
        <v>65.600000000000009</v>
      </c>
      <c r="H9" s="37">
        <v>0.18</v>
      </c>
      <c r="I9" s="37">
        <v>100</v>
      </c>
      <c r="J9" s="37">
        <v>1.6E-2</v>
      </c>
      <c r="K9" s="37">
        <v>22</v>
      </c>
      <c r="L9" s="37">
        <v>34</v>
      </c>
      <c r="M9" s="37">
        <v>22</v>
      </c>
      <c r="N9" s="39">
        <v>0.4</v>
      </c>
    </row>
    <row r="10" spans="1:14" ht="17.399999999999999" customHeight="1">
      <c r="A10" s="34"/>
      <c r="B10" s="13" t="s">
        <v>27</v>
      </c>
      <c r="C10" s="34">
        <v>40</v>
      </c>
      <c r="D10" s="34">
        <v>2.6</v>
      </c>
      <c r="E10" s="34">
        <v>0.7</v>
      </c>
      <c r="F10" s="34">
        <v>23.8</v>
      </c>
      <c r="G10" s="35">
        <f>(D10+F10)*4+(E10*9)</f>
        <v>111.9</v>
      </c>
      <c r="H10" s="34">
        <v>4.3999999999999997E-2</v>
      </c>
      <c r="I10" s="34">
        <v>0</v>
      </c>
      <c r="J10" s="34">
        <v>0</v>
      </c>
      <c r="K10" s="34">
        <v>7.6</v>
      </c>
      <c r="L10" s="34">
        <v>26</v>
      </c>
      <c r="M10" s="34">
        <v>5.2</v>
      </c>
      <c r="N10" s="34">
        <v>0.48</v>
      </c>
    </row>
    <row r="11" spans="1:14" ht="17.399999999999999" customHeight="1">
      <c r="A11" s="34"/>
      <c r="B11" s="13" t="s">
        <v>28</v>
      </c>
      <c r="C11" s="34">
        <v>50</v>
      </c>
      <c r="D11" s="9">
        <v>45.1</v>
      </c>
      <c r="E11" s="9">
        <v>0.64</v>
      </c>
      <c r="F11" s="9">
        <v>1.68</v>
      </c>
      <c r="G11" s="9">
        <v>6.85</v>
      </c>
      <c r="H11" s="9">
        <v>0.01</v>
      </c>
      <c r="I11" s="9">
        <v>0</v>
      </c>
      <c r="J11" s="9">
        <v>0.02</v>
      </c>
      <c r="K11" s="9">
        <v>2.2999999999999998</v>
      </c>
      <c r="L11" s="9">
        <v>6.5</v>
      </c>
      <c r="M11" s="9">
        <v>1</v>
      </c>
      <c r="N11" s="9">
        <v>0.8</v>
      </c>
    </row>
    <row r="12" spans="1:14" ht="17.399999999999999" customHeight="1">
      <c r="A12" s="16"/>
      <c r="B12" s="16" t="s">
        <v>29</v>
      </c>
      <c r="C12" s="18">
        <f>C6+200+210+C9+C10+C11</f>
        <v>800</v>
      </c>
      <c r="D12" s="18">
        <f t="shared" ref="D12:N12" si="0">SUM(D6:D11)</f>
        <v>61.230000000000004</v>
      </c>
      <c r="E12" s="18">
        <f t="shared" si="0"/>
        <v>23.82</v>
      </c>
      <c r="F12" s="18">
        <f t="shared" si="0"/>
        <v>97.73</v>
      </c>
      <c r="G12" s="18">
        <f t="shared" si="0"/>
        <v>664.16</v>
      </c>
      <c r="H12" s="18">
        <f t="shared" si="0"/>
        <v>0.51400000000000001</v>
      </c>
      <c r="I12" s="18">
        <f t="shared" si="0"/>
        <v>150.37</v>
      </c>
      <c r="J12" s="18">
        <f t="shared" si="0"/>
        <v>0.16600000000000001</v>
      </c>
      <c r="K12" s="18">
        <f t="shared" si="0"/>
        <v>201.94</v>
      </c>
      <c r="L12" s="18">
        <f t="shared" si="0"/>
        <v>350.65</v>
      </c>
      <c r="M12" s="18">
        <f t="shared" si="0"/>
        <v>113.45</v>
      </c>
      <c r="N12" s="18">
        <f t="shared" si="0"/>
        <v>4.54</v>
      </c>
    </row>
    <row r="13" spans="1:14" ht="17.399999999999999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ht="17.399999999999999" customHeight="1"/>
  </sheetData>
  <mergeCells count="9">
    <mergeCell ref="A1:N1"/>
    <mergeCell ref="A2:N2"/>
    <mergeCell ref="A4:A5"/>
    <mergeCell ref="B4:B5"/>
    <mergeCell ref="C4:C5"/>
    <mergeCell ref="D4:F4"/>
    <mergeCell ref="G4:G5"/>
    <mergeCell ref="H4:J4"/>
    <mergeCell ref="K4:N4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первая смена 68,74+23,00</vt:lpstr>
      <vt:lpstr>вторая смена 68,74+23,00</vt:lpstr>
      <vt:lpstr>мобилизованные 148,00</vt:lpstr>
      <vt:lpstr>90,00 платно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Бухгалтерия2</dc:creator>
  <cp:lastModifiedBy>Бухгалтерия2</cp:lastModifiedBy>
  <dcterms:created xsi:type="dcterms:W3CDTF">2006-09-16T00:00:00Z</dcterms:created>
  <dcterms:modified xsi:type="dcterms:W3CDTF">2023-09-18T10:17:03Z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69F1B00028DF4F12B191487AC81C1C80</vt:lpwstr>
  </property>
  <property fmtid="{D5CDD505-2E9C-101B-9397-08002B2CF9AE}" pid="3" name="KSOProductBuildVer">
    <vt:lpwstr>1049-12.2.0.13201</vt:lpwstr>
  </property>
</Properties>
</file>