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первая смена 68,74+23,00" sheetId="23" r:id="rId1"/>
    <sheet name="вторая смена 68,74+23,00" sheetId="24" r:id="rId2"/>
    <sheet name="мобилизованные 148,00" sheetId="25" r:id="rId3"/>
    <sheet name="90,00 платно" sheetId="26" r:id="rId4"/>
  </sheets>
  <calcPr calcId="124519"/>
</workbook>
</file>

<file path=xl/calcChain.xml><?xml version="1.0" encoding="utf-8"?>
<calcChain xmlns="http://schemas.openxmlformats.org/spreadsheetml/2006/main">
  <c r="N9" i="26"/>
  <c r="M9"/>
  <c r="L9"/>
  <c r="K9"/>
  <c r="J9"/>
  <c r="I9"/>
  <c r="H9"/>
  <c r="F9"/>
  <c r="E9"/>
  <c r="D9"/>
  <c r="C9"/>
  <c r="G8"/>
  <c r="G7"/>
  <c r="G6"/>
  <c r="E22" i="25"/>
  <c r="N20"/>
  <c r="M20"/>
  <c r="M22" s="1"/>
  <c r="L20"/>
  <c r="K20"/>
  <c r="J20"/>
  <c r="J22" s="1"/>
  <c r="I20"/>
  <c r="H20"/>
  <c r="F20"/>
  <c r="E20"/>
  <c r="D20"/>
  <c r="D22" s="1"/>
  <c r="C20"/>
  <c r="G18"/>
  <c r="G17"/>
  <c r="G16"/>
  <c r="G14"/>
  <c r="N9"/>
  <c r="N22" s="1"/>
  <c r="M9"/>
  <c r="L9"/>
  <c r="L22" s="1"/>
  <c r="K9"/>
  <c r="K22" s="1"/>
  <c r="J9"/>
  <c r="I9"/>
  <c r="I22" s="1"/>
  <c r="H9"/>
  <c r="F9"/>
  <c r="F22" s="1"/>
  <c r="E9"/>
  <c r="D9"/>
  <c r="C9"/>
  <c r="C22" s="1"/>
  <c r="G8"/>
  <c r="G7"/>
  <c r="G6"/>
  <c r="G4"/>
  <c r="N15" i="24"/>
  <c r="M15"/>
  <c r="L15"/>
  <c r="K15"/>
  <c r="J15"/>
  <c r="I15"/>
  <c r="H15"/>
  <c r="F15"/>
  <c r="E15"/>
  <c r="D15"/>
  <c r="C15"/>
  <c r="G14"/>
  <c r="G15" s="1"/>
  <c r="N9"/>
  <c r="N17" s="1"/>
  <c r="M9"/>
  <c r="L9"/>
  <c r="K9"/>
  <c r="J9"/>
  <c r="I9"/>
  <c r="H9"/>
  <c r="F9"/>
  <c r="F17" s="1"/>
  <c r="E9"/>
  <c r="D9"/>
  <c r="C9"/>
  <c r="C17" s="1"/>
  <c r="G8"/>
  <c r="G7"/>
  <c r="G6"/>
  <c r="G4"/>
  <c r="K16" i="23"/>
  <c r="F16"/>
  <c r="N14"/>
  <c r="M14"/>
  <c r="L14"/>
  <c r="K14"/>
  <c r="J14"/>
  <c r="J16" s="1"/>
  <c r="I14"/>
  <c r="H14"/>
  <c r="F14"/>
  <c r="E14"/>
  <c r="D14"/>
  <c r="C14"/>
  <c r="G13"/>
  <c r="G14" s="1"/>
  <c r="N8"/>
  <c r="N16" s="1"/>
  <c r="M8"/>
  <c r="M16" s="1"/>
  <c r="L8"/>
  <c r="L16" s="1"/>
  <c r="K8"/>
  <c r="J8"/>
  <c r="I8"/>
  <c r="H8"/>
  <c r="F8"/>
  <c r="E8"/>
  <c r="E16" s="1"/>
  <c r="D8"/>
  <c r="D16" s="1"/>
  <c r="C8"/>
  <c r="C16" s="1"/>
  <c r="G7"/>
  <c r="G6"/>
  <c r="G5"/>
  <c r="G4"/>
  <c r="G8" l="1"/>
  <c r="G16" s="1"/>
  <c r="H16"/>
  <c r="I16"/>
  <c r="K17" i="24"/>
  <c r="J17"/>
  <c r="I17"/>
  <c r="D17"/>
  <c r="M17"/>
  <c r="E17"/>
  <c r="G9"/>
  <c r="G17" s="1"/>
  <c r="H17"/>
  <c r="L17"/>
  <c r="G9" i="25"/>
  <c r="G22" s="1"/>
  <c r="H22"/>
  <c r="G20"/>
  <c r="G9" i="26"/>
</calcChain>
</file>

<file path=xl/sharedStrings.xml><?xml version="1.0" encoding="utf-8"?>
<sst xmlns="http://schemas.openxmlformats.org/spreadsheetml/2006/main" count="185" uniqueCount="45">
  <si>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</si>
  <si>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</si>
  <si>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</si>
  <si>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</si>
  <si>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</si>
  <si>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</si>
  <si>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</si>
  <si>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</si>
  <si>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</si>
  <si>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</si>
  <si>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</si>
  <si>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</si>
  <si>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</si>
  <si>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</si>
  <si>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</si>
  <si>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</si>
  <si>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</si>
  <si>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</si>
  <si>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№628, 1996</t>
  </si>
  <si>
    <t>Чай с сахаром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</si>
  <si>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</si>
  <si>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</si>
  <si>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</si>
  <si>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</si>
  <si>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№629, 1996</t>
  </si>
  <si>
    <t>Чай с лимоном и сахаром</t>
  </si>
  <si>
    <t>200/15/7</t>
  </si>
  <si>
    <t>Хлеб ржаной</t>
  </si>
  <si>
    <t>№59(2003)</t>
  </si>
  <si>
    <t>Салат из свежих огурцов с растительным маслом</t>
  </si>
  <si>
    <t>ТТК №48</t>
  </si>
  <si>
    <t>Плов из филе птицы</t>
  </si>
  <si>
    <t>ОБЕД</t>
  </si>
  <si>
    <t>ПОЛДНИК</t>
  </si>
  <si>
    <t>№151, 1996</t>
  </si>
  <si>
    <t>Суп-лапша домашняя с курицей</t>
  </si>
  <si>
    <t>200/15</t>
  </si>
  <si>
    <t>№64(2003)</t>
  </si>
  <si>
    <t>Свекла отварная с маслом растительным</t>
  </si>
  <si>
    <t>№469(1996)</t>
  </si>
  <si>
    <t>Макароны отварные</t>
  </si>
  <si>
    <t>ЗАВТРАК</t>
  </si>
  <si>
    <t>№417(1996)</t>
  </si>
  <si>
    <t>Котлета по-хлыновски</t>
  </si>
  <si>
    <t>250/15</t>
  </si>
</sst>
</file>

<file path=xl/styles.xml><?xml version="1.0" encoding="utf-8"?>
<styleSheet xmlns="http://schemas.openxmlformats.org/spreadsheetml/2006/main">
  <numFmts count="1">
    <numFmt numFmtId="165" formatCode="0_ "/>
  </numFmts>
  <fonts count="5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/>
    <xf numFmtId="0" fontId="3" fillId="0" borderId="6" xfId="0" applyFont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70" zoomScaleNormal="70" workbookViewId="0">
      <selection activeCell="B29" sqref="B29"/>
    </sheetView>
  </sheetViews>
  <sheetFormatPr defaultColWidth="8.88671875" defaultRowHeight="14.4"/>
  <cols>
    <col min="1" max="1" width="14.21875" customWidth="1"/>
    <col min="2" max="2" width="69.6640625" customWidth="1"/>
    <col min="3" max="3" width="16.77734375" customWidth="1"/>
    <col min="4" max="5" width="14.33203125" customWidth="1"/>
    <col min="6" max="6" width="12.6640625" customWidth="1"/>
    <col min="7" max="7" width="10.44140625" customWidth="1"/>
    <col min="11" max="12" width="9"/>
  </cols>
  <sheetData>
    <row r="1" spans="1:14" ht="17.399999999999999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7.399999999999999" customHeight="1">
      <c r="A2" s="35" t="s">
        <v>1</v>
      </c>
      <c r="B2" s="35" t="s">
        <v>2</v>
      </c>
      <c r="C2" s="35" t="s">
        <v>3</v>
      </c>
      <c r="D2" s="28" t="s">
        <v>4</v>
      </c>
      <c r="E2" s="29"/>
      <c r="F2" s="30"/>
      <c r="G2" s="35" t="s">
        <v>5</v>
      </c>
      <c r="H2" s="31" t="s">
        <v>6</v>
      </c>
      <c r="I2" s="32"/>
      <c r="J2" s="33"/>
      <c r="K2" s="31" t="s">
        <v>7</v>
      </c>
      <c r="L2" s="32"/>
      <c r="M2" s="32"/>
      <c r="N2" s="33"/>
    </row>
    <row r="3" spans="1:14" ht="17.399999999999999" customHeight="1">
      <c r="A3" s="36"/>
      <c r="B3" s="36"/>
      <c r="C3" s="36"/>
      <c r="D3" s="3" t="s">
        <v>8</v>
      </c>
      <c r="E3" s="4" t="s">
        <v>9</v>
      </c>
      <c r="F3" s="4" t="s">
        <v>10</v>
      </c>
      <c r="G3" s="36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4" ht="17.399999999999999" customHeight="1">
      <c r="A4" s="6" t="s">
        <v>28</v>
      </c>
      <c r="B4" s="19" t="s">
        <v>29</v>
      </c>
      <c r="C4" s="21">
        <v>60</v>
      </c>
      <c r="D4" s="5">
        <v>0.44</v>
      </c>
      <c r="E4" s="5">
        <v>5.05</v>
      </c>
      <c r="F4" s="5">
        <v>1.44</v>
      </c>
      <c r="G4" s="9">
        <f t="shared" ref="G4:G7" si="0">(D4+F4)*4+(E4*9)</f>
        <v>52.97</v>
      </c>
      <c r="H4" s="5">
        <v>0.01</v>
      </c>
      <c r="I4" s="5">
        <v>5.56</v>
      </c>
      <c r="J4" s="5">
        <v>0</v>
      </c>
      <c r="K4" s="5">
        <v>13.89</v>
      </c>
      <c r="L4" s="5">
        <v>23.35</v>
      </c>
      <c r="M4" s="5">
        <v>7.85</v>
      </c>
      <c r="N4" s="5">
        <v>0.34</v>
      </c>
    </row>
    <row r="5" spans="1:14" ht="17.399999999999999" customHeight="1">
      <c r="A5" s="15" t="s">
        <v>30</v>
      </c>
      <c r="B5" s="17" t="s">
        <v>31</v>
      </c>
      <c r="C5" s="21">
        <v>200</v>
      </c>
      <c r="D5" s="7">
        <v>69.67</v>
      </c>
      <c r="E5" s="7">
        <v>29.55</v>
      </c>
      <c r="F5" s="7">
        <v>69.599999999999994</v>
      </c>
      <c r="G5" s="9">
        <f t="shared" si="0"/>
        <v>823.03</v>
      </c>
      <c r="H5" s="7">
        <v>0.12</v>
      </c>
      <c r="I5" s="7">
        <v>7.77</v>
      </c>
      <c r="J5" s="7">
        <v>0.03</v>
      </c>
      <c r="K5" s="7">
        <v>54.98</v>
      </c>
      <c r="L5" s="7">
        <v>333.7</v>
      </c>
      <c r="M5" s="7">
        <v>137.38</v>
      </c>
      <c r="N5" s="7">
        <v>2.72</v>
      </c>
    </row>
    <row r="6" spans="1:14" ht="17.399999999999999" customHeight="1">
      <c r="A6" s="3" t="s">
        <v>18</v>
      </c>
      <c r="B6" s="8" t="s">
        <v>19</v>
      </c>
      <c r="C6" s="3">
        <v>200</v>
      </c>
      <c r="D6" s="5">
        <v>0.2</v>
      </c>
      <c r="E6" s="5">
        <v>0.05</v>
      </c>
      <c r="F6" s="5">
        <v>15.01</v>
      </c>
      <c r="G6" s="9">
        <f t="shared" si="0"/>
        <v>61.29</v>
      </c>
      <c r="H6" s="5">
        <v>0</v>
      </c>
      <c r="I6" s="5">
        <v>0.1</v>
      </c>
      <c r="J6" s="5">
        <v>0</v>
      </c>
      <c r="K6" s="5">
        <v>5.25</v>
      </c>
      <c r="L6" s="5">
        <v>8.24</v>
      </c>
      <c r="M6" s="5">
        <v>4.4000000000000004</v>
      </c>
      <c r="N6" s="5">
        <v>0.86</v>
      </c>
    </row>
    <row r="7" spans="1:14" ht="17.399999999999999" customHeight="1">
      <c r="A7" s="3"/>
      <c r="B7" s="8" t="s">
        <v>27</v>
      </c>
      <c r="C7" s="21">
        <v>40</v>
      </c>
      <c r="D7" s="7">
        <v>3.2</v>
      </c>
      <c r="E7" s="7">
        <v>0.53</v>
      </c>
      <c r="F7" s="7">
        <v>23.73</v>
      </c>
      <c r="G7" s="4">
        <f t="shared" si="0"/>
        <v>112.49</v>
      </c>
      <c r="H7" s="7">
        <v>0.13</v>
      </c>
      <c r="I7" s="7">
        <v>0.13</v>
      </c>
      <c r="J7" s="16">
        <v>0</v>
      </c>
      <c r="K7" s="16">
        <v>0</v>
      </c>
      <c r="L7" s="16">
        <v>0</v>
      </c>
      <c r="M7" s="7">
        <v>0.13</v>
      </c>
      <c r="N7" s="7">
        <v>0.13</v>
      </c>
    </row>
    <row r="8" spans="1:14" ht="17.399999999999999" customHeight="1">
      <c r="A8" s="10"/>
      <c r="B8" s="10" t="s">
        <v>20</v>
      </c>
      <c r="C8" s="10">
        <f>C4+C5+C6+C7</f>
        <v>500</v>
      </c>
      <c r="D8" s="12">
        <f t="shared" ref="D8:N8" si="1">SUM(D4:D7)</f>
        <v>73.510000000000005</v>
      </c>
      <c r="E8" s="12">
        <f t="shared" si="1"/>
        <v>35.18</v>
      </c>
      <c r="F8" s="12">
        <f t="shared" si="1"/>
        <v>109.78</v>
      </c>
      <c r="G8" s="12">
        <f t="shared" si="1"/>
        <v>1049.78</v>
      </c>
      <c r="H8" s="12">
        <f t="shared" si="1"/>
        <v>0.26</v>
      </c>
      <c r="I8" s="12">
        <f t="shared" si="1"/>
        <v>13.559999999999999</v>
      </c>
      <c r="J8" s="12">
        <f t="shared" si="1"/>
        <v>0.03</v>
      </c>
      <c r="K8" s="12">
        <f t="shared" si="1"/>
        <v>74.12</v>
      </c>
      <c r="L8" s="12">
        <f t="shared" si="1"/>
        <v>365.29</v>
      </c>
      <c r="M8" s="12">
        <f t="shared" si="1"/>
        <v>149.76</v>
      </c>
      <c r="N8" s="12">
        <f t="shared" si="1"/>
        <v>4.05</v>
      </c>
    </row>
    <row r="9" spans="1:14" ht="17.399999999999999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7.399999999999999" customHeight="1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7.399999999999999" customHeight="1">
      <c r="A11" s="35" t="s">
        <v>1</v>
      </c>
      <c r="B11" s="35" t="s">
        <v>2</v>
      </c>
      <c r="C11" s="35" t="s">
        <v>3</v>
      </c>
      <c r="D11" s="28" t="s">
        <v>4</v>
      </c>
      <c r="E11" s="29"/>
      <c r="F11" s="30"/>
      <c r="G11" s="35" t="s">
        <v>5</v>
      </c>
      <c r="H11" s="31" t="s">
        <v>6</v>
      </c>
      <c r="I11" s="32"/>
      <c r="J11" s="33"/>
      <c r="K11" s="31" t="s">
        <v>7</v>
      </c>
      <c r="L11" s="32"/>
      <c r="M11" s="32"/>
      <c r="N11" s="33"/>
    </row>
    <row r="12" spans="1:14" ht="17.399999999999999" customHeight="1">
      <c r="A12" s="36"/>
      <c r="B12" s="36"/>
      <c r="C12" s="36"/>
      <c r="D12" s="3" t="s">
        <v>8</v>
      </c>
      <c r="E12" s="4" t="s">
        <v>9</v>
      </c>
      <c r="F12" s="4" t="s">
        <v>10</v>
      </c>
      <c r="G12" s="36"/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</row>
    <row r="13" spans="1:14" ht="17.399999999999999" customHeight="1">
      <c r="A13" s="3"/>
      <c r="B13" s="8" t="s">
        <v>22</v>
      </c>
      <c r="C13" s="3">
        <v>200</v>
      </c>
      <c r="D13" s="20">
        <v>5.9</v>
      </c>
      <c r="E13" s="20">
        <v>6.75</v>
      </c>
      <c r="F13" s="20">
        <v>9.91</v>
      </c>
      <c r="G13" s="9">
        <f>(D13+F13)*4+(E13*9)</f>
        <v>123.99000000000001</v>
      </c>
      <c r="H13" s="20">
        <v>0.08</v>
      </c>
      <c r="I13" s="20">
        <v>2.74</v>
      </c>
      <c r="J13" s="20">
        <v>0.04</v>
      </c>
      <c r="K13" s="20">
        <v>253.2</v>
      </c>
      <c r="L13" s="20">
        <v>189.9</v>
      </c>
      <c r="M13" s="20">
        <v>29.54</v>
      </c>
      <c r="N13" s="20">
        <v>0.12</v>
      </c>
    </row>
    <row r="14" spans="1:14" ht="17.399999999999999" customHeight="1">
      <c r="A14" s="10"/>
      <c r="B14" s="10" t="s">
        <v>20</v>
      </c>
      <c r="C14" s="12">
        <f>SUM(C10:C13)</f>
        <v>200</v>
      </c>
      <c r="D14" s="10">
        <f t="shared" ref="D14:N14" si="2">SUM(D10:D13)</f>
        <v>5.9</v>
      </c>
      <c r="E14" s="10">
        <f t="shared" si="2"/>
        <v>6.75</v>
      </c>
      <c r="F14" s="10">
        <f t="shared" si="2"/>
        <v>9.91</v>
      </c>
      <c r="G14" s="10">
        <f t="shared" si="2"/>
        <v>123.99000000000001</v>
      </c>
      <c r="H14" s="10">
        <f t="shared" si="2"/>
        <v>0.08</v>
      </c>
      <c r="I14" s="10">
        <f t="shared" si="2"/>
        <v>2.74</v>
      </c>
      <c r="J14" s="10">
        <f t="shared" si="2"/>
        <v>0.04</v>
      </c>
      <c r="K14" s="10">
        <f t="shared" si="2"/>
        <v>253.2</v>
      </c>
      <c r="L14" s="10">
        <f t="shared" si="2"/>
        <v>189.9</v>
      </c>
      <c r="M14" s="10">
        <f t="shared" si="2"/>
        <v>29.54</v>
      </c>
      <c r="N14" s="10">
        <f t="shared" si="2"/>
        <v>0.12</v>
      </c>
    </row>
    <row r="15" spans="1:14" ht="17.399999999999999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7.399999999999999" customHeight="1">
      <c r="A16" s="13"/>
      <c r="B16" s="10" t="s">
        <v>23</v>
      </c>
      <c r="C16" s="12">
        <f>C8+C14</f>
        <v>700</v>
      </c>
      <c r="D16" s="12">
        <f t="shared" ref="D16:N16" si="3">D8+D14</f>
        <v>79.410000000000011</v>
      </c>
      <c r="E16" s="12">
        <f t="shared" si="3"/>
        <v>41.93</v>
      </c>
      <c r="F16" s="12">
        <f t="shared" si="3"/>
        <v>119.69</v>
      </c>
      <c r="G16" s="12">
        <f t="shared" si="3"/>
        <v>1173.77</v>
      </c>
      <c r="H16" s="12">
        <f t="shared" si="3"/>
        <v>0.34</v>
      </c>
      <c r="I16" s="12">
        <f t="shared" si="3"/>
        <v>16.299999999999997</v>
      </c>
      <c r="J16" s="12">
        <f t="shared" si="3"/>
        <v>7.0000000000000007E-2</v>
      </c>
      <c r="K16" s="12">
        <f t="shared" si="3"/>
        <v>327.32</v>
      </c>
      <c r="L16" s="12">
        <f t="shared" si="3"/>
        <v>555.19000000000005</v>
      </c>
      <c r="M16" s="12">
        <f t="shared" si="3"/>
        <v>179.29999999999998</v>
      </c>
      <c r="N16" s="12">
        <f t="shared" si="3"/>
        <v>4.17</v>
      </c>
    </row>
    <row r="17" spans="1:14" ht="17.399999999999999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</sheetData>
  <mergeCells count="16">
    <mergeCell ref="A1:N1"/>
    <mergeCell ref="D2:F2"/>
    <mergeCell ref="H2:J2"/>
    <mergeCell ref="K2:N2"/>
    <mergeCell ref="A10:N10"/>
    <mergeCell ref="D11:F11"/>
    <mergeCell ref="H11:J11"/>
    <mergeCell ref="K11:N11"/>
    <mergeCell ref="A2:A3"/>
    <mergeCell ref="A11:A12"/>
    <mergeCell ref="B2:B3"/>
    <mergeCell ref="B11:B12"/>
    <mergeCell ref="C2:C3"/>
    <mergeCell ref="C11:C12"/>
    <mergeCell ref="G2:G3"/>
    <mergeCell ref="G11:G1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70" zoomScaleNormal="70" workbookViewId="0">
      <selection activeCell="A11" sqref="A11:N11"/>
    </sheetView>
  </sheetViews>
  <sheetFormatPr defaultColWidth="8.88671875" defaultRowHeight="14.4"/>
  <cols>
    <col min="1" max="1" width="13" customWidth="1"/>
    <col min="2" max="2" width="80.6640625" customWidth="1"/>
    <col min="3" max="3" width="16.5546875" customWidth="1"/>
    <col min="6" max="6" width="13" customWidth="1"/>
    <col min="7" max="7" width="14" customWidth="1"/>
    <col min="11" max="13" width="9"/>
  </cols>
  <sheetData>
    <row r="1" spans="1:14" ht="17.399999999999999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7.399999999999999" customHeight="1">
      <c r="A2" s="35" t="s">
        <v>1</v>
      </c>
      <c r="B2" s="35" t="s">
        <v>2</v>
      </c>
      <c r="C2" s="35" t="s">
        <v>3</v>
      </c>
      <c r="D2" s="28" t="s">
        <v>4</v>
      </c>
      <c r="E2" s="29"/>
      <c r="F2" s="30"/>
      <c r="G2" s="35" t="s">
        <v>5</v>
      </c>
      <c r="H2" s="31" t="s">
        <v>6</v>
      </c>
      <c r="I2" s="32"/>
      <c r="J2" s="33"/>
      <c r="K2" s="31" t="s">
        <v>7</v>
      </c>
      <c r="L2" s="32"/>
      <c r="M2" s="32"/>
      <c r="N2" s="33"/>
    </row>
    <row r="3" spans="1:14" ht="17.399999999999999" customHeight="1">
      <c r="A3" s="36"/>
      <c r="B3" s="36"/>
      <c r="C3" s="36"/>
      <c r="D3" s="3" t="s">
        <v>8</v>
      </c>
      <c r="E3" s="4" t="s">
        <v>9</v>
      </c>
      <c r="F3" s="4" t="s">
        <v>10</v>
      </c>
      <c r="G3" s="36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4" ht="17.399999999999999" customHeight="1">
      <c r="A4" s="6" t="s">
        <v>28</v>
      </c>
      <c r="B4" s="19" t="s">
        <v>29</v>
      </c>
      <c r="C4" s="3">
        <v>60</v>
      </c>
      <c r="D4" s="5">
        <v>0.44</v>
      </c>
      <c r="E4" s="5">
        <v>5.05</v>
      </c>
      <c r="F4" s="5">
        <v>1.44</v>
      </c>
      <c r="G4" s="9">
        <f t="shared" ref="G4:G8" si="0">(D4+F4)*4+(E4*9)</f>
        <v>52.97</v>
      </c>
      <c r="H4" s="5">
        <v>0.01</v>
      </c>
      <c r="I4" s="5">
        <v>5.56</v>
      </c>
      <c r="J4" s="5">
        <v>0</v>
      </c>
      <c r="K4" s="5">
        <v>13.89</v>
      </c>
      <c r="L4" s="5">
        <v>23.35</v>
      </c>
      <c r="M4" s="5">
        <v>7.85</v>
      </c>
      <c r="N4" s="5">
        <v>0.34</v>
      </c>
    </row>
    <row r="5" spans="1:14" ht="17.399999999999999" customHeight="1">
      <c r="A5" s="2" t="s">
        <v>34</v>
      </c>
      <c r="B5" s="14" t="s">
        <v>35</v>
      </c>
      <c r="C5" s="2" t="s">
        <v>36</v>
      </c>
      <c r="D5" s="7">
        <v>6.8</v>
      </c>
      <c r="E5" s="7">
        <v>5.72</v>
      </c>
      <c r="F5" s="7">
        <v>11.07</v>
      </c>
      <c r="G5" s="7">
        <v>122.99</v>
      </c>
      <c r="H5" s="7">
        <v>0.06</v>
      </c>
      <c r="I5" s="7">
        <v>0.85</v>
      </c>
      <c r="J5" s="7">
        <v>0.05</v>
      </c>
      <c r="K5" s="7">
        <v>14.17</v>
      </c>
      <c r="L5" s="7">
        <v>71.58</v>
      </c>
      <c r="M5" s="7">
        <v>12.88</v>
      </c>
      <c r="N5" s="7">
        <v>0.84</v>
      </c>
    </row>
    <row r="6" spans="1:14" ht="17.399999999999999" customHeight="1">
      <c r="A6" s="15" t="s">
        <v>30</v>
      </c>
      <c r="B6" s="17" t="s">
        <v>31</v>
      </c>
      <c r="C6" s="3">
        <v>200</v>
      </c>
      <c r="D6" s="7">
        <v>69.67</v>
      </c>
      <c r="E6" s="7">
        <v>29.55</v>
      </c>
      <c r="F6" s="7">
        <v>69.599999999999994</v>
      </c>
      <c r="G6" s="9">
        <f t="shared" si="0"/>
        <v>823.03</v>
      </c>
      <c r="H6" s="7">
        <v>0.12</v>
      </c>
      <c r="I6" s="7">
        <v>7.77</v>
      </c>
      <c r="J6" s="7">
        <v>0.03</v>
      </c>
      <c r="K6" s="7">
        <v>54.98</v>
      </c>
      <c r="L6" s="7">
        <v>333.7</v>
      </c>
      <c r="M6" s="7">
        <v>137.38</v>
      </c>
      <c r="N6" s="7">
        <v>2.72</v>
      </c>
    </row>
    <row r="7" spans="1:14" ht="17.399999999999999" customHeight="1">
      <c r="A7" s="3" t="s">
        <v>18</v>
      </c>
      <c r="B7" s="8" t="s">
        <v>19</v>
      </c>
      <c r="C7" s="3">
        <v>200</v>
      </c>
      <c r="D7" s="5">
        <v>0.2</v>
      </c>
      <c r="E7" s="5">
        <v>0.05</v>
      </c>
      <c r="F7" s="5">
        <v>15.01</v>
      </c>
      <c r="G7" s="9">
        <f t="shared" si="0"/>
        <v>61.29</v>
      </c>
      <c r="H7" s="5">
        <v>0</v>
      </c>
      <c r="I7" s="5">
        <v>0.1</v>
      </c>
      <c r="J7" s="5">
        <v>0</v>
      </c>
      <c r="K7" s="5">
        <v>5.25</v>
      </c>
      <c r="L7" s="5">
        <v>8.24</v>
      </c>
      <c r="M7" s="5">
        <v>4.4000000000000004</v>
      </c>
      <c r="N7" s="5">
        <v>0.86</v>
      </c>
    </row>
    <row r="8" spans="1:14" ht="17.399999999999999" customHeight="1">
      <c r="A8" s="3"/>
      <c r="B8" s="8" t="s">
        <v>27</v>
      </c>
      <c r="C8" s="3">
        <v>40</v>
      </c>
      <c r="D8" s="7">
        <v>3.2</v>
      </c>
      <c r="E8" s="7">
        <v>0.53</v>
      </c>
      <c r="F8" s="7">
        <v>23.73</v>
      </c>
      <c r="G8" s="4">
        <f t="shared" si="0"/>
        <v>112.49</v>
      </c>
      <c r="H8" s="7">
        <v>0.13</v>
      </c>
      <c r="I8" s="7">
        <v>0.13</v>
      </c>
      <c r="J8" s="16">
        <v>0</v>
      </c>
      <c r="K8" s="16">
        <v>0</v>
      </c>
      <c r="L8" s="16">
        <v>0</v>
      </c>
      <c r="M8" s="7">
        <v>0.13</v>
      </c>
      <c r="N8" s="7">
        <v>0.13</v>
      </c>
    </row>
    <row r="9" spans="1:14" ht="17.399999999999999" customHeight="1">
      <c r="A9" s="10"/>
      <c r="B9" s="10" t="s">
        <v>20</v>
      </c>
      <c r="C9" s="10">
        <f>C4+215+C6+C7+C8</f>
        <v>715</v>
      </c>
      <c r="D9" s="12">
        <f t="shared" ref="D9:N9" si="1">SUM(D4:D8)</f>
        <v>80.31</v>
      </c>
      <c r="E9" s="12">
        <f t="shared" si="1"/>
        <v>40.9</v>
      </c>
      <c r="F9" s="12">
        <f t="shared" si="1"/>
        <v>120.85000000000001</v>
      </c>
      <c r="G9" s="12">
        <f t="shared" si="1"/>
        <v>1172.77</v>
      </c>
      <c r="H9" s="12">
        <f t="shared" si="1"/>
        <v>0.32</v>
      </c>
      <c r="I9" s="12">
        <f t="shared" si="1"/>
        <v>14.41</v>
      </c>
      <c r="J9" s="12">
        <f t="shared" si="1"/>
        <v>0.08</v>
      </c>
      <c r="K9" s="12">
        <f t="shared" si="1"/>
        <v>88.289999999999992</v>
      </c>
      <c r="L9" s="12">
        <f t="shared" si="1"/>
        <v>436.87</v>
      </c>
      <c r="M9" s="12">
        <f t="shared" si="1"/>
        <v>162.63999999999999</v>
      </c>
      <c r="N9" s="12">
        <f t="shared" si="1"/>
        <v>4.8900000000000006</v>
      </c>
    </row>
    <row r="10" spans="1:14" ht="17.399999999999999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399999999999999" customHeight="1">
      <c r="A11" s="34" t="s">
        <v>33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7.399999999999999" customHeight="1">
      <c r="A12" s="35" t="s">
        <v>1</v>
      </c>
      <c r="B12" s="35" t="s">
        <v>2</v>
      </c>
      <c r="C12" s="35" t="s">
        <v>3</v>
      </c>
      <c r="D12" s="28" t="s">
        <v>4</v>
      </c>
      <c r="E12" s="29"/>
      <c r="F12" s="30"/>
      <c r="G12" s="35" t="s">
        <v>5</v>
      </c>
      <c r="H12" s="31" t="s">
        <v>6</v>
      </c>
      <c r="I12" s="32"/>
      <c r="J12" s="33"/>
      <c r="K12" s="31" t="s">
        <v>7</v>
      </c>
      <c r="L12" s="32"/>
      <c r="M12" s="32"/>
      <c r="N12" s="33"/>
    </row>
    <row r="13" spans="1:14" ht="17.399999999999999" customHeight="1">
      <c r="A13" s="36"/>
      <c r="B13" s="36"/>
      <c r="C13" s="36"/>
      <c r="D13" s="3" t="s">
        <v>8</v>
      </c>
      <c r="E13" s="4" t="s">
        <v>9</v>
      </c>
      <c r="F13" s="4" t="s">
        <v>10</v>
      </c>
      <c r="G13" s="36"/>
      <c r="H13" s="4" t="s">
        <v>11</v>
      </c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16</v>
      </c>
      <c r="N13" s="4" t="s">
        <v>17</v>
      </c>
    </row>
    <row r="14" spans="1:14" ht="17.399999999999999" customHeight="1">
      <c r="A14" s="3"/>
      <c r="B14" s="8" t="s">
        <v>22</v>
      </c>
      <c r="C14" s="3">
        <v>200</v>
      </c>
      <c r="D14" s="20">
        <v>5.9</v>
      </c>
      <c r="E14" s="20">
        <v>6.75</v>
      </c>
      <c r="F14" s="20">
        <v>9.91</v>
      </c>
      <c r="G14" s="9">
        <f>(D14+F14)*4+(E14*9)</f>
        <v>123.99000000000001</v>
      </c>
      <c r="H14" s="20">
        <v>0.08</v>
      </c>
      <c r="I14" s="20">
        <v>2.74</v>
      </c>
      <c r="J14" s="20">
        <v>0.04</v>
      </c>
      <c r="K14" s="20">
        <v>253.2</v>
      </c>
      <c r="L14" s="20">
        <v>189.9</v>
      </c>
      <c r="M14" s="20">
        <v>29.54</v>
      </c>
      <c r="N14" s="20">
        <v>0.12</v>
      </c>
    </row>
    <row r="15" spans="1:14" ht="17.399999999999999" customHeight="1">
      <c r="A15" s="10"/>
      <c r="B15" s="10" t="s">
        <v>20</v>
      </c>
      <c r="C15" s="12">
        <f>SUM(C11:C14)</f>
        <v>200</v>
      </c>
      <c r="D15" s="10">
        <f t="shared" ref="D15:N15" si="2">SUM(D11:D14)</f>
        <v>5.9</v>
      </c>
      <c r="E15" s="10">
        <f t="shared" si="2"/>
        <v>6.75</v>
      </c>
      <c r="F15" s="10">
        <f t="shared" si="2"/>
        <v>9.91</v>
      </c>
      <c r="G15" s="10">
        <f t="shared" si="2"/>
        <v>123.99000000000001</v>
      </c>
      <c r="H15" s="10">
        <f t="shared" si="2"/>
        <v>0.08</v>
      </c>
      <c r="I15" s="10">
        <f t="shared" si="2"/>
        <v>2.74</v>
      </c>
      <c r="J15" s="10">
        <f t="shared" si="2"/>
        <v>0.04</v>
      </c>
      <c r="K15" s="10">
        <f t="shared" si="2"/>
        <v>253.2</v>
      </c>
      <c r="L15" s="10">
        <f t="shared" si="2"/>
        <v>189.9</v>
      </c>
      <c r="M15" s="10">
        <f t="shared" si="2"/>
        <v>29.54</v>
      </c>
      <c r="N15" s="10">
        <f t="shared" si="2"/>
        <v>0.12</v>
      </c>
    </row>
    <row r="16" spans="1:14" ht="17.399999999999999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399999999999999" customHeight="1">
      <c r="A17" s="13"/>
      <c r="B17" s="10" t="s">
        <v>23</v>
      </c>
      <c r="C17" s="12">
        <f>C9+C15</f>
        <v>915</v>
      </c>
      <c r="D17" s="12">
        <f t="shared" ref="D17:N17" si="3">D9+D15</f>
        <v>86.210000000000008</v>
      </c>
      <c r="E17" s="12">
        <f t="shared" si="3"/>
        <v>47.65</v>
      </c>
      <c r="F17" s="12">
        <f t="shared" si="3"/>
        <v>130.76000000000002</v>
      </c>
      <c r="G17" s="12">
        <f t="shared" si="3"/>
        <v>1296.76</v>
      </c>
      <c r="H17" s="12">
        <f t="shared" si="3"/>
        <v>0.4</v>
      </c>
      <c r="I17" s="12">
        <f t="shared" si="3"/>
        <v>17.149999999999999</v>
      </c>
      <c r="J17" s="12">
        <f t="shared" si="3"/>
        <v>0.12</v>
      </c>
      <c r="K17" s="12">
        <f t="shared" si="3"/>
        <v>341.49</v>
      </c>
      <c r="L17" s="12">
        <f t="shared" si="3"/>
        <v>626.77</v>
      </c>
      <c r="M17" s="12">
        <f t="shared" si="3"/>
        <v>192.17999999999998</v>
      </c>
      <c r="N17" s="12">
        <f t="shared" si="3"/>
        <v>5.0100000000000007</v>
      </c>
    </row>
    <row r="18" spans="1:14" ht="17.399999999999999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7.399999999999999" customHeight="1"/>
    <row r="20" spans="1:14" ht="17.399999999999999" customHeight="1"/>
  </sheetData>
  <mergeCells count="16">
    <mergeCell ref="A1:N1"/>
    <mergeCell ref="D2:F2"/>
    <mergeCell ref="H2:J2"/>
    <mergeCell ref="K2:N2"/>
    <mergeCell ref="A11:N11"/>
    <mergeCell ref="D12:F12"/>
    <mergeCell ref="H12:J12"/>
    <mergeCell ref="K12:N12"/>
    <mergeCell ref="A2:A3"/>
    <mergeCell ref="A12:A13"/>
    <mergeCell ref="B2:B3"/>
    <mergeCell ref="B12:B13"/>
    <mergeCell ref="C2:C3"/>
    <mergeCell ref="C12:C13"/>
    <mergeCell ref="G2:G3"/>
    <mergeCell ref="G12:G1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="60" zoomScaleNormal="60" workbookViewId="0">
      <selection activeCell="B44" sqref="B44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4" max="4" width="9"/>
    <col min="6" max="6" width="12" customWidth="1"/>
    <col min="7" max="7" width="16.21875" customWidth="1"/>
    <col min="10" max="13" width="9"/>
  </cols>
  <sheetData>
    <row r="1" spans="1:14" ht="17.399999999999999" customHeight="1">
      <c r="A1" s="26" t="s">
        <v>41</v>
      </c>
      <c r="B1" s="3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7.399999999999999" customHeight="1">
      <c r="A2" s="35" t="s">
        <v>1</v>
      </c>
      <c r="B2" s="35" t="s">
        <v>2</v>
      </c>
      <c r="C2" s="35" t="s">
        <v>3</v>
      </c>
      <c r="D2" s="28" t="s">
        <v>4</v>
      </c>
      <c r="E2" s="29"/>
      <c r="F2" s="30"/>
      <c r="G2" s="35" t="s">
        <v>5</v>
      </c>
      <c r="H2" s="31" t="s">
        <v>6</v>
      </c>
      <c r="I2" s="32"/>
      <c r="J2" s="33"/>
      <c r="K2" s="31" t="s">
        <v>7</v>
      </c>
      <c r="L2" s="32"/>
      <c r="M2" s="32"/>
      <c r="N2" s="33"/>
    </row>
    <row r="3" spans="1:14" ht="17.399999999999999" customHeight="1">
      <c r="A3" s="36"/>
      <c r="B3" s="36"/>
      <c r="C3" s="36"/>
      <c r="D3" s="3" t="s">
        <v>8</v>
      </c>
      <c r="E3" s="4" t="s">
        <v>9</v>
      </c>
      <c r="F3" s="4" t="s">
        <v>10</v>
      </c>
      <c r="G3" s="36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4" ht="17.399999999999999" customHeight="1">
      <c r="A4" s="6" t="s">
        <v>37</v>
      </c>
      <c r="B4" s="14" t="s">
        <v>38</v>
      </c>
      <c r="C4" s="2">
        <v>60</v>
      </c>
      <c r="D4" s="5">
        <v>0.84</v>
      </c>
      <c r="E4" s="5">
        <v>5.05</v>
      </c>
      <c r="F4" s="5">
        <v>5.07</v>
      </c>
      <c r="G4" s="9">
        <f t="shared" ref="G4:G8" si="0">(D4+F4)*4+(E4*9)</f>
        <v>69.09</v>
      </c>
      <c r="H4" s="5">
        <v>0.01</v>
      </c>
      <c r="I4" s="5">
        <v>5.64</v>
      </c>
      <c r="J4" s="5">
        <v>0</v>
      </c>
      <c r="K4" s="5">
        <v>23.07</v>
      </c>
      <c r="L4" s="5">
        <v>24.25</v>
      </c>
      <c r="M4" s="5">
        <v>12.54</v>
      </c>
      <c r="N4" s="5">
        <v>0.8</v>
      </c>
    </row>
    <row r="5" spans="1:14" ht="17.399999999999999" customHeight="1">
      <c r="A5" s="6" t="s">
        <v>42</v>
      </c>
      <c r="B5" s="17" t="s">
        <v>43</v>
      </c>
      <c r="C5" s="3">
        <v>90</v>
      </c>
      <c r="D5" s="5">
        <v>14.49</v>
      </c>
      <c r="E5" s="5">
        <v>16.920000000000002</v>
      </c>
      <c r="F5" s="5">
        <v>6.77</v>
      </c>
      <c r="G5" s="5">
        <v>237.6</v>
      </c>
      <c r="H5" s="5">
        <v>0.09</v>
      </c>
      <c r="I5" s="5">
        <v>1.87</v>
      </c>
      <c r="J5" s="5">
        <v>7.0000000000000007E-2</v>
      </c>
      <c r="K5" s="5">
        <v>27.38</v>
      </c>
      <c r="L5" s="5">
        <v>164.9</v>
      </c>
      <c r="M5" s="5">
        <v>30.69</v>
      </c>
      <c r="N5" s="5">
        <v>1.75</v>
      </c>
    </row>
    <row r="6" spans="1:14" ht="17.399999999999999" customHeight="1">
      <c r="A6" s="6" t="s">
        <v>39</v>
      </c>
      <c r="B6" s="18" t="s">
        <v>40</v>
      </c>
      <c r="C6" s="3">
        <v>150</v>
      </c>
      <c r="D6" s="7">
        <v>5.48</v>
      </c>
      <c r="E6" s="7">
        <v>4.9800000000000004</v>
      </c>
      <c r="F6" s="7">
        <v>34.880000000000003</v>
      </c>
      <c r="G6" s="9">
        <f t="shared" si="0"/>
        <v>206.26</v>
      </c>
      <c r="H6" s="7">
        <v>0.12</v>
      </c>
      <c r="I6" s="7">
        <v>0</v>
      </c>
      <c r="J6" s="7">
        <v>0.03</v>
      </c>
      <c r="K6" s="7">
        <v>40.950000000000003</v>
      </c>
      <c r="L6" s="7">
        <v>60.06</v>
      </c>
      <c r="M6" s="7">
        <v>24.59</v>
      </c>
      <c r="N6" s="7">
        <v>0.99</v>
      </c>
    </row>
    <row r="7" spans="1:14" ht="17.399999999999999" customHeight="1">
      <c r="A7" s="3" t="s">
        <v>24</v>
      </c>
      <c r="B7" s="8" t="s">
        <v>25</v>
      </c>
      <c r="C7" s="3" t="s">
        <v>26</v>
      </c>
      <c r="D7" s="5">
        <v>0.26</v>
      </c>
      <c r="E7" s="5">
        <v>0.05</v>
      </c>
      <c r="F7" s="5">
        <v>15.22</v>
      </c>
      <c r="G7" s="9">
        <f t="shared" si="0"/>
        <v>62.370000000000005</v>
      </c>
      <c r="H7" s="5">
        <v>0</v>
      </c>
      <c r="I7" s="5">
        <v>2.9</v>
      </c>
      <c r="J7" s="5">
        <v>0</v>
      </c>
      <c r="K7" s="5">
        <v>8.0500000000000007</v>
      </c>
      <c r="L7" s="5">
        <v>9.7799999999999994</v>
      </c>
      <c r="M7" s="5">
        <v>5.24</v>
      </c>
      <c r="N7" s="5">
        <v>0.9</v>
      </c>
    </row>
    <row r="8" spans="1:14" ht="17.399999999999999" customHeight="1">
      <c r="A8" s="3"/>
      <c r="B8" s="8" t="s">
        <v>27</v>
      </c>
      <c r="C8" s="3">
        <v>40</v>
      </c>
      <c r="D8" s="7">
        <v>3.2</v>
      </c>
      <c r="E8" s="7">
        <v>0.53</v>
      </c>
      <c r="F8" s="7">
        <v>23.73</v>
      </c>
      <c r="G8" s="4">
        <f t="shared" si="0"/>
        <v>112.49</v>
      </c>
      <c r="H8" s="7">
        <v>0.13</v>
      </c>
      <c r="I8" s="7">
        <v>0.13</v>
      </c>
      <c r="J8" s="16">
        <v>0</v>
      </c>
      <c r="K8" s="16">
        <v>0</v>
      </c>
      <c r="L8" s="16">
        <v>0</v>
      </c>
      <c r="M8" s="7">
        <v>0.13</v>
      </c>
      <c r="N8" s="7">
        <v>0.13</v>
      </c>
    </row>
    <row r="9" spans="1:14" ht="17.399999999999999" customHeight="1">
      <c r="A9" s="10"/>
      <c r="B9" s="11" t="s">
        <v>20</v>
      </c>
      <c r="C9" s="10">
        <f>C4+C5+C6+215+7+C8</f>
        <v>562</v>
      </c>
      <c r="D9" s="12">
        <f t="shared" ref="D9:N9" si="1">SUM(D4:D8)</f>
        <v>24.270000000000003</v>
      </c>
      <c r="E9" s="12">
        <f t="shared" si="1"/>
        <v>27.530000000000005</v>
      </c>
      <c r="F9" s="12">
        <f t="shared" si="1"/>
        <v>85.67</v>
      </c>
      <c r="G9" s="12">
        <f t="shared" si="1"/>
        <v>687.81000000000006</v>
      </c>
      <c r="H9" s="12">
        <f t="shared" si="1"/>
        <v>0.35</v>
      </c>
      <c r="I9" s="12">
        <f t="shared" si="1"/>
        <v>10.540000000000001</v>
      </c>
      <c r="J9" s="12">
        <f t="shared" si="1"/>
        <v>0.1</v>
      </c>
      <c r="K9" s="12">
        <f t="shared" si="1"/>
        <v>99.45</v>
      </c>
      <c r="L9" s="12">
        <f t="shared" si="1"/>
        <v>258.99</v>
      </c>
      <c r="M9" s="12">
        <f t="shared" si="1"/>
        <v>73.19</v>
      </c>
      <c r="N9" s="12">
        <f t="shared" si="1"/>
        <v>4.57</v>
      </c>
    </row>
    <row r="10" spans="1:14" ht="17.399999999999999" customHeight="1">
      <c r="A10" s="13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399999999999999" customHeight="1">
      <c r="A11" s="34" t="s">
        <v>32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7.399999999999999" customHeight="1">
      <c r="A12" s="35" t="s">
        <v>1</v>
      </c>
      <c r="B12" s="35" t="s">
        <v>2</v>
      </c>
      <c r="C12" s="35" t="s">
        <v>3</v>
      </c>
      <c r="D12" s="28" t="s">
        <v>4</v>
      </c>
      <c r="E12" s="29"/>
      <c r="F12" s="30"/>
      <c r="G12" s="35" t="s">
        <v>5</v>
      </c>
      <c r="H12" s="31" t="s">
        <v>6</v>
      </c>
      <c r="I12" s="32"/>
      <c r="J12" s="33"/>
      <c r="K12" s="31" t="s">
        <v>7</v>
      </c>
      <c r="L12" s="32"/>
      <c r="M12" s="32"/>
      <c r="N12" s="33"/>
    </row>
    <row r="13" spans="1:14" ht="17.399999999999999" customHeight="1">
      <c r="A13" s="36"/>
      <c r="B13" s="36"/>
      <c r="C13" s="36"/>
      <c r="D13" s="3" t="s">
        <v>8</v>
      </c>
      <c r="E13" s="4" t="s">
        <v>9</v>
      </c>
      <c r="F13" s="4" t="s">
        <v>10</v>
      </c>
      <c r="G13" s="36"/>
      <c r="H13" s="4" t="s">
        <v>11</v>
      </c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16</v>
      </c>
      <c r="N13" s="4" t="s">
        <v>17</v>
      </c>
    </row>
    <row r="14" spans="1:14" ht="17.399999999999999" customHeight="1">
      <c r="A14" s="6" t="s">
        <v>28</v>
      </c>
      <c r="B14" s="19" t="s">
        <v>29</v>
      </c>
      <c r="C14" s="3">
        <v>60</v>
      </c>
      <c r="D14" s="5">
        <v>0.44</v>
      </c>
      <c r="E14" s="5">
        <v>5.05</v>
      </c>
      <c r="F14" s="5">
        <v>1.44</v>
      </c>
      <c r="G14" s="9">
        <f t="shared" ref="G14:G18" si="2">(D14+F14)*4+(E14*9)</f>
        <v>52.97</v>
      </c>
      <c r="H14" s="5">
        <v>0.01</v>
      </c>
      <c r="I14" s="5">
        <v>5.56</v>
      </c>
      <c r="J14" s="5">
        <v>0</v>
      </c>
      <c r="K14" s="5">
        <v>13.89</v>
      </c>
      <c r="L14" s="5">
        <v>23.35</v>
      </c>
      <c r="M14" s="5">
        <v>7.85</v>
      </c>
      <c r="N14" s="5">
        <v>0.34</v>
      </c>
    </row>
    <row r="15" spans="1:14" ht="17.399999999999999" customHeight="1">
      <c r="A15" s="2" t="s">
        <v>34</v>
      </c>
      <c r="B15" s="14" t="s">
        <v>35</v>
      </c>
      <c r="C15" s="2" t="s">
        <v>36</v>
      </c>
      <c r="D15" s="7">
        <v>6.8</v>
      </c>
      <c r="E15" s="7">
        <v>5.72</v>
      </c>
      <c r="F15" s="7">
        <v>11.07</v>
      </c>
      <c r="G15" s="7">
        <v>122.99</v>
      </c>
      <c r="H15" s="7">
        <v>0.06</v>
      </c>
      <c r="I15" s="7">
        <v>0.85</v>
      </c>
      <c r="J15" s="7">
        <v>0.05</v>
      </c>
      <c r="K15" s="7">
        <v>14.17</v>
      </c>
      <c r="L15" s="7">
        <v>71.58</v>
      </c>
      <c r="M15" s="7">
        <v>12.88</v>
      </c>
      <c r="N15" s="7">
        <v>0.84</v>
      </c>
    </row>
    <row r="16" spans="1:14" ht="17.399999999999999" customHeight="1">
      <c r="A16" s="15" t="s">
        <v>30</v>
      </c>
      <c r="B16" s="17" t="s">
        <v>31</v>
      </c>
      <c r="C16" s="3">
        <v>200</v>
      </c>
      <c r="D16" s="7">
        <v>69.67</v>
      </c>
      <c r="E16" s="7">
        <v>29.55</v>
      </c>
      <c r="F16" s="7">
        <v>69.599999999999994</v>
      </c>
      <c r="G16" s="9">
        <f t="shared" si="2"/>
        <v>823.03</v>
      </c>
      <c r="H16" s="7">
        <v>0.12</v>
      </c>
      <c r="I16" s="7">
        <v>7.77</v>
      </c>
      <c r="J16" s="7">
        <v>0.03</v>
      </c>
      <c r="K16" s="7">
        <v>54.98</v>
      </c>
      <c r="L16" s="7">
        <v>333.7</v>
      </c>
      <c r="M16" s="7">
        <v>137.38</v>
      </c>
      <c r="N16" s="7">
        <v>2.72</v>
      </c>
    </row>
    <row r="17" spans="1:14" ht="17.399999999999999" customHeight="1">
      <c r="A17" s="3" t="s">
        <v>18</v>
      </c>
      <c r="B17" s="8" t="s">
        <v>19</v>
      </c>
      <c r="C17" s="3">
        <v>200</v>
      </c>
      <c r="D17" s="5">
        <v>0.2</v>
      </c>
      <c r="E17" s="5">
        <v>0.05</v>
      </c>
      <c r="F17" s="5">
        <v>15.01</v>
      </c>
      <c r="G17" s="9">
        <f t="shared" si="2"/>
        <v>61.29</v>
      </c>
      <c r="H17" s="5">
        <v>0</v>
      </c>
      <c r="I17" s="5">
        <v>0.1</v>
      </c>
      <c r="J17" s="5">
        <v>0</v>
      </c>
      <c r="K17" s="5">
        <v>5.25</v>
      </c>
      <c r="L17" s="5">
        <v>8.24</v>
      </c>
      <c r="M17" s="5">
        <v>4.4000000000000004</v>
      </c>
      <c r="N17" s="5">
        <v>0.86</v>
      </c>
    </row>
    <row r="18" spans="1:14" ht="17.399999999999999" customHeight="1">
      <c r="A18" s="3"/>
      <c r="B18" s="8" t="s">
        <v>27</v>
      </c>
      <c r="C18" s="3">
        <v>40</v>
      </c>
      <c r="D18" s="7">
        <v>3.2</v>
      </c>
      <c r="E18" s="7">
        <v>0.53</v>
      </c>
      <c r="F18" s="7">
        <v>23.73</v>
      </c>
      <c r="G18" s="4">
        <f t="shared" si="2"/>
        <v>112.49</v>
      </c>
      <c r="H18" s="7">
        <v>0.13</v>
      </c>
      <c r="I18" s="7">
        <v>0.13</v>
      </c>
      <c r="J18" s="16">
        <v>0</v>
      </c>
      <c r="K18" s="16">
        <v>0</v>
      </c>
      <c r="L18" s="16">
        <v>0</v>
      </c>
      <c r="M18" s="7">
        <v>0.13</v>
      </c>
      <c r="N18" s="7">
        <v>0.13</v>
      </c>
    </row>
    <row r="19" spans="1:14" ht="17.399999999999999" customHeight="1">
      <c r="A19" s="3"/>
      <c r="B19" s="8"/>
      <c r="C19" s="3"/>
      <c r="D19" s="7"/>
      <c r="E19" s="7"/>
      <c r="F19" s="7"/>
      <c r="G19" s="4"/>
      <c r="H19" s="7"/>
      <c r="I19" s="7"/>
      <c r="J19" s="16"/>
      <c r="K19" s="16"/>
      <c r="L19" s="16"/>
      <c r="M19" s="7"/>
      <c r="N19" s="7"/>
    </row>
    <row r="20" spans="1:14" ht="17.399999999999999" customHeight="1">
      <c r="A20" s="10"/>
      <c r="B20" s="11" t="s">
        <v>20</v>
      </c>
      <c r="C20" s="12">
        <f>C14+215+C16+C17+C18</f>
        <v>715</v>
      </c>
      <c r="D20" s="12">
        <f t="shared" ref="D20:N20" si="3">SUM(D14:D18)</f>
        <v>80.31</v>
      </c>
      <c r="E20" s="12">
        <f t="shared" si="3"/>
        <v>40.9</v>
      </c>
      <c r="F20" s="12">
        <f t="shared" si="3"/>
        <v>120.85000000000001</v>
      </c>
      <c r="G20" s="12">
        <f t="shared" si="3"/>
        <v>1172.77</v>
      </c>
      <c r="H20" s="12">
        <f t="shared" si="3"/>
        <v>0.32</v>
      </c>
      <c r="I20" s="12">
        <f t="shared" si="3"/>
        <v>14.41</v>
      </c>
      <c r="J20" s="12">
        <f t="shared" si="3"/>
        <v>0.08</v>
      </c>
      <c r="K20" s="12">
        <f t="shared" si="3"/>
        <v>88.289999999999992</v>
      </c>
      <c r="L20" s="12">
        <f t="shared" si="3"/>
        <v>436.87</v>
      </c>
      <c r="M20" s="12">
        <f t="shared" si="3"/>
        <v>162.63999999999999</v>
      </c>
      <c r="N20" s="12">
        <f t="shared" si="3"/>
        <v>4.8900000000000006</v>
      </c>
    </row>
    <row r="21" spans="1:14" ht="17.399999999999999" customHeight="1">
      <c r="A21" s="13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399999999999999" customHeight="1">
      <c r="A22" s="13"/>
      <c r="B22" s="11" t="s">
        <v>23</v>
      </c>
      <c r="C22" s="12">
        <f>C9+C20</f>
        <v>1277</v>
      </c>
      <c r="D22" s="12">
        <f t="shared" ref="D22:N22" si="4">D9+D20</f>
        <v>104.58000000000001</v>
      </c>
      <c r="E22" s="12">
        <f t="shared" si="4"/>
        <v>68.430000000000007</v>
      </c>
      <c r="F22" s="12">
        <f t="shared" si="4"/>
        <v>206.52</v>
      </c>
      <c r="G22" s="12">
        <f t="shared" si="4"/>
        <v>1860.58</v>
      </c>
      <c r="H22" s="12">
        <f t="shared" si="4"/>
        <v>0.66999999999999993</v>
      </c>
      <c r="I22" s="12">
        <f t="shared" si="4"/>
        <v>24.950000000000003</v>
      </c>
      <c r="J22" s="12">
        <f t="shared" si="4"/>
        <v>0.18</v>
      </c>
      <c r="K22" s="12">
        <f t="shared" si="4"/>
        <v>187.74</v>
      </c>
      <c r="L22" s="12">
        <f t="shared" si="4"/>
        <v>695.86</v>
      </c>
      <c r="M22" s="12">
        <f t="shared" si="4"/>
        <v>235.82999999999998</v>
      </c>
      <c r="N22" s="12">
        <f t="shared" si="4"/>
        <v>9.4600000000000009</v>
      </c>
    </row>
    <row r="23" spans="1:14" ht="17.399999999999999" customHeight="1">
      <c r="A23" s="13"/>
      <c r="B23" s="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</sheetData>
  <mergeCells count="16">
    <mergeCell ref="A1:N1"/>
    <mergeCell ref="D2:F2"/>
    <mergeCell ref="H2:J2"/>
    <mergeCell ref="K2:N2"/>
    <mergeCell ref="A11:N11"/>
    <mergeCell ref="D12:F12"/>
    <mergeCell ref="H12:J12"/>
    <mergeCell ref="K12:N12"/>
    <mergeCell ref="A2:A3"/>
    <mergeCell ref="A12:A13"/>
    <mergeCell ref="B2:B3"/>
    <mergeCell ref="B12:B13"/>
    <mergeCell ref="C2:C3"/>
    <mergeCell ref="C12:C13"/>
    <mergeCell ref="G2:G3"/>
    <mergeCell ref="G12:G1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="60" zoomScaleNormal="60" workbookViewId="0">
      <selection activeCell="F42" sqref="F42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5" max="5" width="12" customWidth="1"/>
    <col min="6" max="6" width="16.21875" customWidth="1"/>
    <col min="7" max="7" width="11.44140625" customWidth="1"/>
  </cols>
  <sheetData>
    <row r="1" spans="1:14" ht="17.399999999999999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7.399999999999999" customHeight="1">
      <c r="A2" s="35" t="s">
        <v>1</v>
      </c>
      <c r="B2" s="35" t="s">
        <v>2</v>
      </c>
      <c r="C2" s="35" t="s">
        <v>3</v>
      </c>
      <c r="D2" s="28" t="s">
        <v>4</v>
      </c>
      <c r="E2" s="29"/>
      <c r="F2" s="30"/>
      <c r="G2" s="35" t="s">
        <v>5</v>
      </c>
      <c r="H2" s="31" t="s">
        <v>6</v>
      </c>
      <c r="I2" s="32"/>
      <c r="J2" s="33"/>
      <c r="K2" s="31" t="s">
        <v>7</v>
      </c>
      <c r="L2" s="32"/>
      <c r="M2" s="32"/>
      <c r="N2" s="33"/>
    </row>
    <row r="3" spans="1:14" ht="17.399999999999999" customHeight="1">
      <c r="A3" s="36"/>
      <c r="B3" s="36"/>
      <c r="C3" s="36"/>
      <c r="D3" s="23" t="s">
        <v>8</v>
      </c>
      <c r="E3" s="24" t="s">
        <v>9</v>
      </c>
      <c r="F3" s="24" t="s">
        <v>10</v>
      </c>
      <c r="G3" s="36"/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4" ht="17.399999999999999" customHeight="1">
      <c r="A4" s="6" t="s">
        <v>28</v>
      </c>
      <c r="B4" s="19" t="s">
        <v>29</v>
      </c>
      <c r="C4" s="23">
        <v>100</v>
      </c>
      <c r="D4" s="7">
        <v>0.73</v>
      </c>
      <c r="E4" s="7">
        <v>8.42</v>
      </c>
      <c r="F4" s="7">
        <v>2.4</v>
      </c>
      <c r="G4" s="7">
        <v>88.28</v>
      </c>
      <c r="H4" s="7">
        <v>0.02</v>
      </c>
      <c r="I4" s="7">
        <v>9.27</v>
      </c>
      <c r="J4" s="7">
        <v>0</v>
      </c>
      <c r="K4" s="7">
        <v>23.15</v>
      </c>
      <c r="L4" s="7">
        <v>38.92</v>
      </c>
      <c r="M4" s="7">
        <v>13.08</v>
      </c>
      <c r="N4" s="7">
        <v>0.56999999999999995</v>
      </c>
    </row>
    <row r="5" spans="1:14" ht="17.399999999999999" customHeight="1">
      <c r="A5" s="25" t="s">
        <v>34</v>
      </c>
      <c r="B5" s="14" t="s">
        <v>35</v>
      </c>
      <c r="C5" s="25" t="s">
        <v>44</v>
      </c>
      <c r="D5" s="7">
        <v>6.8</v>
      </c>
      <c r="E5" s="7">
        <v>5.72</v>
      </c>
      <c r="F5" s="7">
        <v>11.07</v>
      </c>
      <c r="G5" s="7">
        <v>122.99</v>
      </c>
      <c r="H5" s="7">
        <v>0.06</v>
      </c>
      <c r="I5" s="7">
        <v>0.85</v>
      </c>
      <c r="J5" s="7">
        <v>0.05</v>
      </c>
      <c r="K5" s="7">
        <v>14.17</v>
      </c>
      <c r="L5" s="7">
        <v>71.58</v>
      </c>
      <c r="M5" s="7">
        <v>12.88</v>
      </c>
      <c r="N5" s="7">
        <v>0.84</v>
      </c>
    </row>
    <row r="6" spans="1:14" ht="17.399999999999999" customHeight="1">
      <c r="A6" s="15" t="s">
        <v>30</v>
      </c>
      <c r="B6" s="17" t="s">
        <v>31</v>
      </c>
      <c r="C6" s="23">
        <v>200</v>
      </c>
      <c r="D6" s="7">
        <v>69.67</v>
      </c>
      <c r="E6" s="7">
        <v>29.55</v>
      </c>
      <c r="F6" s="7">
        <v>69.599999999999994</v>
      </c>
      <c r="G6" s="9">
        <f t="shared" ref="G6:G8" si="0">(D6+F6)*4+(E6*9)</f>
        <v>823.03</v>
      </c>
      <c r="H6" s="7">
        <v>0.12</v>
      </c>
      <c r="I6" s="7">
        <v>7.77</v>
      </c>
      <c r="J6" s="7">
        <v>0.03</v>
      </c>
      <c r="K6" s="7">
        <v>54.98</v>
      </c>
      <c r="L6" s="7">
        <v>333.7</v>
      </c>
      <c r="M6" s="7">
        <v>137.38</v>
      </c>
      <c r="N6" s="7">
        <v>2.72</v>
      </c>
    </row>
    <row r="7" spans="1:14" ht="17.399999999999999" customHeight="1">
      <c r="A7" s="23" t="s">
        <v>18</v>
      </c>
      <c r="B7" s="8" t="s">
        <v>19</v>
      </c>
      <c r="C7" s="23">
        <v>200</v>
      </c>
      <c r="D7" s="5">
        <v>0.2</v>
      </c>
      <c r="E7" s="5">
        <v>0.05</v>
      </c>
      <c r="F7" s="5">
        <v>15.01</v>
      </c>
      <c r="G7" s="9">
        <f t="shared" si="0"/>
        <v>61.29</v>
      </c>
      <c r="H7" s="5">
        <v>0</v>
      </c>
      <c r="I7" s="5">
        <v>0.1</v>
      </c>
      <c r="J7" s="5">
        <v>0</v>
      </c>
      <c r="K7" s="5">
        <v>5.25</v>
      </c>
      <c r="L7" s="5">
        <v>8.24</v>
      </c>
      <c r="M7" s="5">
        <v>4.4000000000000004</v>
      </c>
      <c r="N7" s="5">
        <v>0.86</v>
      </c>
    </row>
    <row r="8" spans="1:14" ht="17.399999999999999" customHeight="1">
      <c r="A8" s="23"/>
      <c r="B8" s="8" t="s">
        <v>27</v>
      </c>
      <c r="C8" s="23">
        <v>40</v>
      </c>
      <c r="D8" s="7">
        <v>3.2</v>
      </c>
      <c r="E8" s="7">
        <v>0.53</v>
      </c>
      <c r="F8" s="7">
        <v>23.73</v>
      </c>
      <c r="G8" s="24">
        <f t="shared" si="0"/>
        <v>112.49</v>
      </c>
      <c r="H8" s="7">
        <v>0.13</v>
      </c>
      <c r="I8" s="7">
        <v>0.13</v>
      </c>
      <c r="J8" s="16">
        <v>0</v>
      </c>
      <c r="K8" s="16">
        <v>0</v>
      </c>
      <c r="L8" s="16">
        <v>0</v>
      </c>
      <c r="M8" s="7">
        <v>0.13</v>
      </c>
      <c r="N8" s="7">
        <v>0.13</v>
      </c>
    </row>
    <row r="9" spans="1:14" ht="17.399999999999999" customHeight="1">
      <c r="A9" s="10"/>
      <c r="B9" s="10" t="s">
        <v>20</v>
      </c>
      <c r="C9" s="10">
        <f>C4+265+C6+C7+C8</f>
        <v>805</v>
      </c>
      <c r="D9" s="12">
        <f t="shared" ref="D9:N9" si="1">SUM(D4:D8)</f>
        <v>80.600000000000009</v>
      </c>
      <c r="E9" s="12">
        <f t="shared" si="1"/>
        <v>44.269999999999996</v>
      </c>
      <c r="F9" s="12">
        <f t="shared" si="1"/>
        <v>121.81</v>
      </c>
      <c r="G9" s="12">
        <f t="shared" si="1"/>
        <v>1208.08</v>
      </c>
      <c r="H9" s="12">
        <f t="shared" si="1"/>
        <v>0.33</v>
      </c>
      <c r="I9" s="12">
        <f t="shared" si="1"/>
        <v>18.12</v>
      </c>
      <c r="J9" s="12">
        <f t="shared" si="1"/>
        <v>0.08</v>
      </c>
      <c r="K9" s="12">
        <f t="shared" si="1"/>
        <v>97.55</v>
      </c>
      <c r="L9" s="12">
        <f t="shared" si="1"/>
        <v>452.44</v>
      </c>
      <c r="M9" s="12">
        <f t="shared" si="1"/>
        <v>167.87</v>
      </c>
      <c r="N9" s="12">
        <f t="shared" si="1"/>
        <v>5.12</v>
      </c>
    </row>
    <row r="10" spans="1:14" ht="17.39999999999999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</sheetData>
  <mergeCells count="8">
    <mergeCell ref="A1:N1"/>
    <mergeCell ref="A2:A3"/>
    <mergeCell ref="B2:B3"/>
    <mergeCell ref="C2:C3"/>
    <mergeCell ref="D2:F2"/>
    <mergeCell ref="G2:G3"/>
    <mergeCell ref="H2:J2"/>
    <mergeCell ref="K2:N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первая смена 68,74+23,00</vt:lpstr>
      <vt:lpstr>вторая смена 68,74+23,00</vt:lpstr>
      <vt:lpstr>мобилизованные 148,00</vt:lpstr>
      <vt:lpstr>90,00 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dcterms:created xsi:type="dcterms:W3CDTF">2006-09-16T00:00:00Z</dcterms:created>
  <dcterms:modified xsi:type="dcterms:W3CDTF">2023-09-27T09:39:16Z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69F1B00028DF4F12B191487AC81C1C80</vt:lpwstr>
  </property>
  <property fmtid="{D5CDD505-2E9C-101B-9397-08002B2CF9AE}" pid="3" name="KSOProductBuildVer">
    <vt:lpwstr>1049-12.2.0.13201</vt:lpwstr>
  </property>
</Properties>
</file>