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144"/>
  </bookViews>
  <sheets>
    <sheet name="первая смена 68,74+23,00" sheetId="23" r:id="rId1"/>
    <sheet name="вторая смена 68,74+23,00" sheetId="24" r:id="rId2"/>
    <sheet name="мобилизованные 148,00" sheetId="25" r:id="rId3"/>
    <sheet name="90,00 платно" sheetId="26" r:id="rId4"/>
  </sheets>
  <calcPr calcId="124519"/>
</workbook>
</file>

<file path=xl/calcChain.xml><?xml version="1.0" encoding="utf-8"?>
<calcChain xmlns="http://schemas.openxmlformats.org/spreadsheetml/2006/main">
  <c r="N11" i="26"/>
  <c r="M11"/>
  <c r="L11"/>
  <c r="K11"/>
  <c r="J11"/>
  <c r="I11"/>
  <c r="H11"/>
  <c r="F11"/>
  <c r="E11"/>
  <c r="D11"/>
  <c r="C11"/>
  <c r="G10"/>
  <c r="G9"/>
  <c r="K8"/>
  <c r="H22" i="25"/>
  <c r="N20"/>
  <c r="M20"/>
  <c r="L20"/>
  <c r="K20"/>
  <c r="J20"/>
  <c r="I20"/>
  <c r="H20"/>
  <c r="F20"/>
  <c r="E20"/>
  <c r="D20"/>
  <c r="C20"/>
  <c r="G19"/>
  <c r="G18"/>
  <c r="G17"/>
  <c r="G20" s="1"/>
  <c r="N9"/>
  <c r="N22" s="1"/>
  <c r="M9"/>
  <c r="M22" s="1"/>
  <c r="L9"/>
  <c r="K9"/>
  <c r="K22" s="1"/>
  <c r="J9"/>
  <c r="I9"/>
  <c r="H9"/>
  <c r="F9"/>
  <c r="F22" s="1"/>
  <c r="E9"/>
  <c r="E22" s="1"/>
  <c r="D9"/>
  <c r="C9"/>
  <c r="G8"/>
  <c r="G7"/>
  <c r="G6"/>
  <c r="G5"/>
  <c r="G9" s="1"/>
  <c r="N17" i="24"/>
  <c r="M17"/>
  <c r="L17"/>
  <c r="L19" s="1"/>
  <c r="K17"/>
  <c r="K19" s="1"/>
  <c r="J17"/>
  <c r="J19" s="1"/>
  <c r="I17"/>
  <c r="H17"/>
  <c r="F17"/>
  <c r="E17"/>
  <c r="D17"/>
  <c r="C17"/>
  <c r="C19" s="1"/>
  <c r="G16"/>
  <c r="G17" s="1"/>
  <c r="N11"/>
  <c r="N19" s="1"/>
  <c r="M11"/>
  <c r="M19" s="1"/>
  <c r="L11"/>
  <c r="K11"/>
  <c r="J11"/>
  <c r="I11"/>
  <c r="H11"/>
  <c r="F11"/>
  <c r="F19" s="1"/>
  <c r="E11"/>
  <c r="D11"/>
  <c r="D19" s="1"/>
  <c r="C11"/>
  <c r="G10"/>
  <c r="G9"/>
  <c r="G8"/>
  <c r="M18" i="23"/>
  <c r="L18"/>
  <c r="K18"/>
  <c r="J18"/>
  <c r="E18"/>
  <c r="D18"/>
  <c r="C18"/>
  <c r="N16"/>
  <c r="M16"/>
  <c r="L16"/>
  <c r="K16"/>
  <c r="J16"/>
  <c r="I16"/>
  <c r="I18" s="1"/>
  <c r="H16"/>
  <c r="H18" s="1"/>
  <c r="G16"/>
  <c r="F16"/>
  <c r="E16"/>
  <c r="D16"/>
  <c r="C16"/>
  <c r="G15"/>
  <c r="N10"/>
  <c r="N18" s="1"/>
  <c r="M10"/>
  <c r="L10"/>
  <c r="K10"/>
  <c r="J10"/>
  <c r="I10"/>
  <c r="H10"/>
  <c r="F10"/>
  <c r="F18" s="1"/>
  <c r="E10"/>
  <c r="D10"/>
  <c r="C10"/>
  <c r="G9"/>
  <c r="G8"/>
  <c r="G7"/>
  <c r="G10" s="1"/>
  <c r="G18" s="1"/>
  <c r="G11" i="24" l="1"/>
  <c r="G19"/>
  <c r="I19"/>
  <c r="H19"/>
  <c r="E19"/>
  <c r="C22" i="25"/>
  <c r="D22"/>
  <c r="J22"/>
  <c r="L22"/>
  <c r="I22"/>
  <c r="G22"/>
  <c r="G11" i="26"/>
</calcChain>
</file>

<file path=xl/sharedStrings.xml><?xml version="1.0" encoding="utf-8"?>
<sst xmlns="http://schemas.openxmlformats.org/spreadsheetml/2006/main" count="201" uniqueCount="47">
  <si>
    <t>ПЕРВЫЙ ЗАВТРАК</t>
  </si>
  <si>
    <t>№ по сборнику рецептур</t>
  </si>
  <si>
    <t>Наименование блюд</t>
  </si>
  <si>
    <t>Выход, г</t>
  </si>
  <si>
    <t>Пищевые вещества, г</t>
  </si>
  <si>
    <t>Калорийность,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</si>
  <si>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</si>
  <si>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</si>
  <si>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</si>
  <si>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</si>
  <si>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</si>
  <si>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 1</t>
  </si>
  <si>
    <t>С</t>
  </si>
  <si>
    <t>А</t>
  </si>
  <si>
    <t>Ca</t>
  </si>
  <si>
    <t>P</t>
  </si>
  <si>
    <t>Mg</t>
  </si>
  <si>
    <t>Fe</t>
  </si>
  <si>
    <t xml:space="preserve">Итого </t>
  </si>
  <si>
    <t>ВТОРОЙ ЗАВТРАК</t>
  </si>
  <si>
    <t>Молоко ультрапастеризованное, обогащенное йодом и витаминами</t>
  </si>
  <si>
    <t>Итого за день</t>
  </si>
  <si>
    <t>№629, 1996</t>
  </si>
  <si>
    <t>Чай с лимоном и сахаром</t>
  </si>
  <si>
    <t>200/15/7</t>
  </si>
  <si>
    <t>Хлеб ржаной</t>
  </si>
  <si>
    <t>9 ДЕНЬ</t>
  </si>
  <si>
    <t>ТТК №237</t>
  </si>
  <si>
    <t>Тефтели рыбные с соусом</t>
  </si>
  <si>
    <t>90/25</t>
  </si>
  <si>
    <t>№472, 1996</t>
  </si>
  <si>
    <t xml:space="preserve">Картофельное пюре </t>
  </si>
  <si>
    <t>ОБЕД</t>
  </si>
  <si>
    <t>ТТК №2</t>
  </si>
  <si>
    <t>Овощи порционно (помидор)</t>
  </si>
  <si>
    <t>200/10</t>
  </si>
  <si>
    <t>ПОЛДНИК</t>
  </si>
  <si>
    <t>№120, 1996</t>
  </si>
  <si>
    <t>Щи из свежей капусты с картофелем со сметаной</t>
  </si>
  <si>
    <t>№469(1996)</t>
  </si>
  <si>
    <t>Макароны отварные</t>
  </si>
  <si>
    <t>ЗАВТРАК</t>
  </si>
  <si>
    <t>200/15/10</t>
  </si>
  <si>
    <t>ТТК 1035</t>
  </si>
  <si>
    <t>Суфле из печени</t>
  </si>
  <si>
    <t>Щи из свежей капусты с картофелем, мясом и сметаной</t>
  </si>
  <si>
    <t>50/50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</si>
</sst>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charset val="134"/>
      <scheme val="minor"/>
    </font>
    <font>
      <b/>
      <sz val="14"/>
      <name val="Times New Roman"/>
      <charset val="204"/>
    </font>
    <font>
      <sz val="14"/>
      <name val="Arial"/>
      <charset val="204"/>
    </font>
    <font>
      <sz val="14"/>
      <name val="Times New Roman"/>
      <charset val="204"/>
    </font>
    <font>
      <sz val="14"/>
      <color theme="1"/>
      <name val="Times New Roman"/>
      <charset val="204"/>
    </font>
    <font>
      <sz val="14"/>
      <color rgb="FF000000"/>
      <name val="Times New Roman"/>
      <charset val="204"/>
    </font>
    <font>
      <i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 applyAlignment="1"/>
    <xf numFmtId="0" fontId="2" fillId="0" borderId="0" xfId="0" applyFont="1" applyFill="1" applyBorder="1" applyAlignment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70" zoomScaleNormal="70" workbookViewId="0">
      <selection activeCell="B52" sqref="B52"/>
    </sheetView>
  </sheetViews>
  <sheetFormatPr defaultColWidth="8.88671875" defaultRowHeight="14.4"/>
  <cols>
    <col min="1" max="1" width="14.21875" customWidth="1"/>
    <col min="2" max="2" width="69.6640625" customWidth="1"/>
    <col min="3" max="3" width="16.77734375" customWidth="1"/>
    <col min="4" max="5" width="14.33203125" customWidth="1"/>
    <col min="6" max="6" width="12.6640625" customWidth="1"/>
    <col min="7" max="7" width="10.44140625" customWidth="1"/>
    <col min="11" max="12" width="9"/>
  </cols>
  <sheetData>
    <row r="1" spans="1:14" ht="17.399999999999999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7.399999999999999">
      <c r="A2" s="27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>
      <c r="A3" s="27" t="s">
        <v>0</v>
      </c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8">
      <c r="A4" s="32" t="s">
        <v>1</v>
      </c>
      <c r="B4" s="32" t="s">
        <v>2</v>
      </c>
      <c r="C4" s="32" t="s">
        <v>3</v>
      </c>
      <c r="D4" s="31" t="s">
        <v>4</v>
      </c>
      <c r="E4" s="31"/>
      <c r="F4" s="31"/>
      <c r="G4" s="32" t="s">
        <v>5</v>
      </c>
      <c r="H4" s="32" t="s">
        <v>6</v>
      </c>
      <c r="I4" s="32"/>
      <c r="J4" s="32"/>
      <c r="K4" s="32" t="s">
        <v>7</v>
      </c>
      <c r="L4" s="32"/>
      <c r="M4" s="32"/>
      <c r="N4" s="32"/>
    </row>
    <row r="5" spans="1:14" ht="18">
      <c r="A5" s="32"/>
      <c r="B5" s="32"/>
      <c r="C5" s="32"/>
      <c r="D5" s="3" t="s">
        <v>8</v>
      </c>
      <c r="E5" s="4" t="s">
        <v>9</v>
      </c>
      <c r="F5" s="4" t="s">
        <v>10</v>
      </c>
      <c r="G5" s="32"/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</row>
    <row r="6" spans="1:14" ht="18">
      <c r="A6" s="17" t="s">
        <v>27</v>
      </c>
      <c r="B6" s="7" t="s">
        <v>28</v>
      </c>
      <c r="C6" s="4" t="s">
        <v>29</v>
      </c>
      <c r="D6" s="11">
        <v>12.24</v>
      </c>
      <c r="E6" s="11">
        <v>8.8699999999999992</v>
      </c>
      <c r="F6" s="11">
        <v>15.23</v>
      </c>
      <c r="G6" s="11">
        <v>189.7</v>
      </c>
      <c r="H6" s="11">
        <v>0.11</v>
      </c>
      <c r="I6" s="11">
        <v>0.86</v>
      </c>
      <c r="J6" s="11">
        <v>0</v>
      </c>
      <c r="K6" s="11">
        <v>54.59</v>
      </c>
      <c r="L6" s="11">
        <v>168</v>
      </c>
      <c r="M6" s="11">
        <v>30.67</v>
      </c>
      <c r="N6" s="11">
        <v>1.06</v>
      </c>
    </row>
    <row r="7" spans="1:14" ht="18">
      <c r="A7" s="17" t="s">
        <v>30</v>
      </c>
      <c r="B7" s="7" t="s">
        <v>31</v>
      </c>
      <c r="C7" s="4">
        <v>150</v>
      </c>
      <c r="D7" s="8">
        <v>3.24</v>
      </c>
      <c r="E7" s="8">
        <v>5.6</v>
      </c>
      <c r="F7" s="8">
        <v>22.05</v>
      </c>
      <c r="G7" s="10">
        <f t="shared" ref="G7:G9" si="0">(D7+F7)*4+(E7*9)</f>
        <v>151.56</v>
      </c>
      <c r="H7" s="8">
        <v>0.15</v>
      </c>
      <c r="I7" s="8">
        <v>25.95</v>
      </c>
      <c r="J7" s="8">
        <v>0.03</v>
      </c>
      <c r="K7" s="8">
        <v>69.5</v>
      </c>
      <c r="L7" s="8">
        <v>96.71</v>
      </c>
      <c r="M7" s="8">
        <v>34.49</v>
      </c>
      <c r="N7" s="8">
        <v>1.4</v>
      </c>
    </row>
    <row r="8" spans="1:14" ht="18">
      <c r="A8" s="3" t="s">
        <v>22</v>
      </c>
      <c r="B8" s="9" t="s">
        <v>23</v>
      </c>
      <c r="C8" s="3" t="s">
        <v>24</v>
      </c>
      <c r="D8" s="5">
        <v>0.26</v>
      </c>
      <c r="E8" s="5">
        <v>0.05</v>
      </c>
      <c r="F8" s="5">
        <v>15.22</v>
      </c>
      <c r="G8" s="10">
        <f t="shared" si="0"/>
        <v>62.370000000000005</v>
      </c>
      <c r="H8" s="5">
        <v>0</v>
      </c>
      <c r="I8" s="5">
        <v>2.9</v>
      </c>
      <c r="J8" s="5">
        <v>0</v>
      </c>
      <c r="K8" s="5">
        <v>8.0500000000000007</v>
      </c>
      <c r="L8" s="5">
        <v>9.7799999999999994</v>
      </c>
      <c r="M8" s="5">
        <v>5.24</v>
      </c>
      <c r="N8" s="5">
        <v>0.9</v>
      </c>
    </row>
    <row r="9" spans="1:14" ht="18">
      <c r="A9" s="3"/>
      <c r="B9" s="9" t="s">
        <v>25</v>
      </c>
      <c r="C9" s="3">
        <v>40</v>
      </c>
      <c r="D9" s="8">
        <v>3.2</v>
      </c>
      <c r="E9" s="8">
        <v>0.53</v>
      </c>
      <c r="F9" s="8">
        <v>23.73</v>
      </c>
      <c r="G9" s="4">
        <f t="shared" si="0"/>
        <v>112.49</v>
      </c>
      <c r="H9" s="8">
        <v>0.13</v>
      </c>
      <c r="I9" s="8">
        <v>0.13</v>
      </c>
      <c r="J9" s="19">
        <v>0</v>
      </c>
      <c r="K9" s="19">
        <v>0</v>
      </c>
      <c r="L9" s="19">
        <v>0</v>
      </c>
      <c r="M9" s="8">
        <v>0.13</v>
      </c>
      <c r="N9" s="8">
        <v>0.13</v>
      </c>
    </row>
    <row r="10" spans="1:14" ht="17.399999999999999">
      <c r="A10" s="12"/>
      <c r="B10" s="12" t="s">
        <v>18</v>
      </c>
      <c r="C10" s="14">
        <f>90+25+C7+215+7+C9</f>
        <v>527</v>
      </c>
      <c r="D10" s="14">
        <f t="shared" ref="D10:N10" si="1">SUM(D6:D9)</f>
        <v>18.940000000000001</v>
      </c>
      <c r="E10" s="14">
        <f t="shared" si="1"/>
        <v>15.049999999999999</v>
      </c>
      <c r="F10" s="14">
        <f t="shared" si="1"/>
        <v>76.23</v>
      </c>
      <c r="G10" s="14">
        <f t="shared" si="1"/>
        <v>516.12</v>
      </c>
      <c r="H10" s="14">
        <f t="shared" si="1"/>
        <v>0.39</v>
      </c>
      <c r="I10" s="14">
        <f t="shared" si="1"/>
        <v>29.839999999999996</v>
      </c>
      <c r="J10" s="14">
        <f t="shared" si="1"/>
        <v>0.03</v>
      </c>
      <c r="K10" s="14">
        <f t="shared" si="1"/>
        <v>132.14000000000001</v>
      </c>
      <c r="L10" s="14">
        <f t="shared" si="1"/>
        <v>274.48999999999995</v>
      </c>
      <c r="M10" s="14">
        <f t="shared" si="1"/>
        <v>70.529999999999987</v>
      </c>
      <c r="N10" s="14">
        <f t="shared" si="1"/>
        <v>3.4899999999999998</v>
      </c>
    </row>
    <row r="11" spans="1:14" ht="18">
      <c r="A11" s="18"/>
      <c r="B11" s="18"/>
      <c r="C11" s="18"/>
      <c r="D11" s="21"/>
      <c r="E11" s="21"/>
      <c r="F11" s="21"/>
      <c r="G11" s="21"/>
      <c r="H11" s="21"/>
      <c r="I11" s="21"/>
      <c r="J11" s="22"/>
      <c r="K11" s="21"/>
      <c r="L11" s="21"/>
      <c r="M11" s="21"/>
      <c r="N11" s="21"/>
    </row>
    <row r="12" spans="1:14">
      <c r="A12" s="27" t="s">
        <v>19</v>
      </c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8">
      <c r="A13" s="32" t="s">
        <v>1</v>
      </c>
      <c r="B13" s="32" t="s">
        <v>2</v>
      </c>
      <c r="C13" s="32" t="s">
        <v>3</v>
      </c>
      <c r="D13" s="31" t="s">
        <v>4</v>
      </c>
      <c r="E13" s="31"/>
      <c r="F13" s="31"/>
      <c r="G13" s="32" t="s">
        <v>5</v>
      </c>
      <c r="H13" s="32" t="s">
        <v>6</v>
      </c>
      <c r="I13" s="32"/>
      <c r="J13" s="32"/>
      <c r="K13" s="32" t="s">
        <v>7</v>
      </c>
      <c r="L13" s="32"/>
      <c r="M13" s="32"/>
      <c r="N13" s="32"/>
    </row>
    <row r="14" spans="1:14" ht="18">
      <c r="A14" s="32"/>
      <c r="B14" s="32"/>
      <c r="C14" s="32"/>
      <c r="D14" s="3" t="s">
        <v>8</v>
      </c>
      <c r="E14" s="4" t="s">
        <v>9</v>
      </c>
      <c r="F14" s="4" t="s">
        <v>10</v>
      </c>
      <c r="G14" s="32"/>
      <c r="H14" s="4" t="s">
        <v>11</v>
      </c>
      <c r="I14" s="4" t="s">
        <v>12</v>
      </c>
      <c r="J14" s="4" t="s">
        <v>13</v>
      </c>
      <c r="K14" s="4" t="s">
        <v>14</v>
      </c>
      <c r="L14" s="4" t="s">
        <v>15</v>
      </c>
      <c r="M14" s="4" t="s">
        <v>16</v>
      </c>
      <c r="N14" s="4" t="s">
        <v>17</v>
      </c>
    </row>
    <row r="15" spans="1:14" ht="36">
      <c r="A15" s="3"/>
      <c r="B15" s="9" t="s">
        <v>20</v>
      </c>
      <c r="C15" s="3">
        <v>200</v>
      </c>
      <c r="D15" s="23">
        <v>5.9</v>
      </c>
      <c r="E15" s="23">
        <v>6.75</v>
      </c>
      <c r="F15" s="23">
        <v>9.91</v>
      </c>
      <c r="G15" s="10">
        <f>(D15+F15)*4+(E15*9)</f>
        <v>123.99000000000001</v>
      </c>
      <c r="H15" s="23">
        <v>0.08</v>
      </c>
      <c r="I15" s="23">
        <v>2.74</v>
      </c>
      <c r="J15" s="23">
        <v>0.04</v>
      </c>
      <c r="K15" s="23">
        <v>253.2</v>
      </c>
      <c r="L15" s="23">
        <v>189.9</v>
      </c>
      <c r="M15" s="23">
        <v>29.54</v>
      </c>
      <c r="N15" s="23">
        <v>0.12</v>
      </c>
    </row>
    <row r="16" spans="1:14" ht="17.399999999999999">
      <c r="A16" s="12"/>
      <c r="B16" s="12" t="s">
        <v>18</v>
      </c>
      <c r="C16" s="14">
        <f>SUM(C12:C15)</f>
        <v>200</v>
      </c>
      <c r="D16" s="12">
        <f t="shared" ref="D16:N16" si="2">SUM(D12:D15)</f>
        <v>5.9</v>
      </c>
      <c r="E16" s="12">
        <f t="shared" si="2"/>
        <v>6.75</v>
      </c>
      <c r="F16" s="12">
        <f t="shared" si="2"/>
        <v>9.91</v>
      </c>
      <c r="G16" s="12">
        <f t="shared" si="2"/>
        <v>123.99000000000001</v>
      </c>
      <c r="H16" s="12">
        <f t="shared" si="2"/>
        <v>0.08</v>
      </c>
      <c r="I16" s="12">
        <f t="shared" si="2"/>
        <v>2.74</v>
      </c>
      <c r="J16" s="12">
        <f t="shared" si="2"/>
        <v>0.04</v>
      </c>
      <c r="K16" s="12">
        <f t="shared" si="2"/>
        <v>253.2</v>
      </c>
      <c r="L16" s="12">
        <f t="shared" si="2"/>
        <v>189.9</v>
      </c>
      <c r="M16" s="12">
        <f t="shared" si="2"/>
        <v>29.54</v>
      </c>
      <c r="N16" s="12">
        <f t="shared" si="2"/>
        <v>0.12</v>
      </c>
    </row>
    <row r="17" spans="1:14" ht="17.399999999999999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7.399999999999999">
      <c r="A18" s="15"/>
      <c r="B18" s="12" t="s">
        <v>21</v>
      </c>
      <c r="C18" s="14">
        <f>C10+C16</f>
        <v>727</v>
      </c>
      <c r="D18" s="14">
        <f t="shared" ref="D18:N18" si="3">D10+D16</f>
        <v>24.840000000000003</v>
      </c>
      <c r="E18" s="14">
        <f t="shared" si="3"/>
        <v>21.799999999999997</v>
      </c>
      <c r="F18" s="14">
        <f t="shared" si="3"/>
        <v>86.14</v>
      </c>
      <c r="G18" s="14">
        <f t="shared" si="3"/>
        <v>640.11</v>
      </c>
      <c r="H18" s="14">
        <f t="shared" si="3"/>
        <v>0.47000000000000003</v>
      </c>
      <c r="I18" s="14">
        <f t="shared" si="3"/>
        <v>32.58</v>
      </c>
      <c r="J18" s="14">
        <f t="shared" si="3"/>
        <v>7.0000000000000007E-2</v>
      </c>
      <c r="K18" s="14">
        <f t="shared" si="3"/>
        <v>385.34000000000003</v>
      </c>
      <c r="L18" s="14">
        <f t="shared" si="3"/>
        <v>464.39</v>
      </c>
      <c r="M18" s="14">
        <f t="shared" si="3"/>
        <v>100.07</v>
      </c>
      <c r="N18" s="14">
        <f t="shared" si="3"/>
        <v>3.61</v>
      </c>
    </row>
    <row r="19" spans="1:14" ht="18">
      <c r="A19" s="18"/>
      <c r="B19" s="18"/>
      <c r="C19" s="18"/>
      <c r="D19" s="21"/>
      <c r="E19" s="21"/>
      <c r="F19" s="21"/>
      <c r="G19" s="21"/>
      <c r="H19" s="21"/>
      <c r="I19" s="21"/>
      <c r="J19" s="22"/>
      <c r="K19" s="21"/>
      <c r="L19" s="21"/>
      <c r="M19" s="21"/>
      <c r="N19" s="21"/>
    </row>
  </sheetData>
  <mergeCells count="17">
    <mergeCell ref="A2:N2"/>
    <mergeCell ref="A3:N3"/>
    <mergeCell ref="D4:F4"/>
    <mergeCell ref="H4:J4"/>
    <mergeCell ref="K4:N4"/>
    <mergeCell ref="A12:N12"/>
    <mergeCell ref="D13:F13"/>
    <mergeCell ref="H13:J13"/>
    <mergeCell ref="K13:N13"/>
    <mergeCell ref="A4:A5"/>
    <mergeCell ref="A13:A14"/>
    <mergeCell ref="B4:B5"/>
    <mergeCell ref="B13:B14"/>
    <mergeCell ref="C4:C5"/>
    <mergeCell ref="C13:C14"/>
    <mergeCell ref="G4:G5"/>
    <mergeCell ref="G13:G14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opLeftCell="A2" zoomScale="70" zoomScaleNormal="70" workbookViewId="0">
      <selection activeCell="B23" sqref="B23"/>
    </sheetView>
  </sheetViews>
  <sheetFormatPr defaultColWidth="8.88671875" defaultRowHeight="14.4"/>
  <cols>
    <col min="1" max="1" width="13" customWidth="1"/>
    <col min="2" max="2" width="80.6640625" customWidth="1"/>
    <col min="3" max="3" width="16.5546875" customWidth="1"/>
    <col min="6" max="6" width="13" customWidth="1"/>
    <col min="7" max="7" width="14" customWidth="1"/>
    <col min="11" max="13" width="9"/>
  </cols>
  <sheetData>
    <row r="1" spans="1:14" ht="17.399999999999999" customHeight="1">
      <c r="A1" s="27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7.399999999999999" customHeight="1">
      <c r="A2" s="27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7.399999999999999" customHeight="1">
      <c r="A3" s="32" t="s">
        <v>1</v>
      </c>
      <c r="B3" s="32" t="s">
        <v>2</v>
      </c>
      <c r="C3" s="32" t="s">
        <v>3</v>
      </c>
      <c r="D3" s="31" t="s">
        <v>4</v>
      </c>
      <c r="E3" s="31"/>
      <c r="F3" s="31"/>
      <c r="G3" s="32" t="s">
        <v>5</v>
      </c>
      <c r="H3" s="32" t="s">
        <v>6</v>
      </c>
      <c r="I3" s="32"/>
      <c r="J3" s="32"/>
      <c r="K3" s="32" t="s">
        <v>7</v>
      </c>
      <c r="L3" s="32"/>
      <c r="M3" s="32"/>
      <c r="N3" s="32"/>
    </row>
    <row r="4" spans="1:14" ht="17.399999999999999" customHeight="1">
      <c r="A4" s="32"/>
      <c r="B4" s="32"/>
      <c r="C4" s="32"/>
      <c r="D4" s="3" t="s">
        <v>8</v>
      </c>
      <c r="E4" s="4" t="s">
        <v>9</v>
      </c>
      <c r="F4" s="4" t="s">
        <v>10</v>
      </c>
      <c r="G4" s="32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</row>
    <row r="5" spans="1:14" ht="17.399999999999999" customHeight="1">
      <c r="A5" s="2" t="s">
        <v>33</v>
      </c>
      <c r="B5" s="16" t="s">
        <v>34</v>
      </c>
      <c r="C5" s="2">
        <v>60</v>
      </c>
      <c r="D5" s="5">
        <v>0.48</v>
      </c>
      <c r="E5" s="5">
        <v>0.06</v>
      </c>
      <c r="F5" s="5">
        <v>1.56</v>
      </c>
      <c r="G5" s="5">
        <v>8.6999999999999993</v>
      </c>
      <c r="H5" s="8">
        <v>0.01</v>
      </c>
      <c r="I5" s="5">
        <v>6</v>
      </c>
      <c r="J5" s="5">
        <v>0</v>
      </c>
      <c r="K5" s="5">
        <v>13.8</v>
      </c>
      <c r="L5" s="5">
        <v>25.2</v>
      </c>
      <c r="M5" s="5">
        <v>8.4</v>
      </c>
      <c r="N5" s="5">
        <v>0.36</v>
      </c>
    </row>
    <row r="6" spans="1:14" ht="17.399999999999999" customHeight="1">
      <c r="A6" s="2" t="s">
        <v>37</v>
      </c>
      <c r="B6" s="16" t="s">
        <v>38</v>
      </c>
      <c r="C6" s="2" t="s">
        <v>35</v>
      </c>
      <c r="D6" s="3">
        <v>6.1</v>
      </c>
      <c r="E6" s="4">
        <v>10.199999999999999</v>
      </c>
      <c r="F6" s="4">
        <v>7.9</v>
      </c>
      <c r="G6" s="2">
        <v>147.5</v>
      </c>
      <c r="H6" s="4">
        <v>0.1</v>
      </c>
      <c r="I6" s="4">
        <v>25.1</v>
      </c>
      <c r="J6" s="4">
        <v>183</v>
      </c>
      <c r="K6" s="4">
        <v>121.1</v>
      </c>
      <c r="L6" s="4">
        <v>140.1</v>
      </c>
      <c r="M6" s="4">
        <v>31.4</v>
      </c>
      <c r="N6" s="4">
        <v>1.2</v>
      </c>
    </row>
    <row r="7" spans="1:14" ht="17.399999999999999" customHeight="1">
      <c r="A7" s="17" t="s">
        <v>27</v>
      </c>
      <c r="B7" s="7" t="s">
        <v>28</v>
      </c>
      <c r="C7" s="4" t="s">
        <v>29</v>
      </c>
      <c r="D7" s="11">
        <v>12.24</v>
      </c>
      <c r="E7" s="11">
        <v>8.8699999999999992</v>
      </c>
      <c r="F7" s="11">
        <v>15.23</v>
      </c>
      <c r="G7" s="11">
        <v>189.7</v>
      </c>
      <c r="H7" s="11">
        <v>0.11</v>
      </c>
      <c r="I7" s="11">
        <v>0.86</v>
      </c>
      <c r="J7" s="11">
        <v>0</v>
      </c>
      <c r="K7" s="11">
        <v>54.59</v>
      </c>
      <c r="L7" s="11">
        <v>168</v>
      </c>
      <c r="M7" s="11">
        <v>30.67</v>
      </c>
      <c r="N7" s="11">
        <v>1.06</v>
      </c>
    </row>
    <row r="8" spans="1:14" ht="17.399999999999999" customHeight="1">
      <c r="A8" s="17" t="s">
        <v>30</v>
      </c>
      <c r="B8" s="7" t="s">
        <v>31</v>
      </c>
      <c r="C8" s="4">
        <v>150</v>
      </c>
      <c r="D8" s="8">
        <v>3.24</v>
      </c>
      <c r="E8" s="8">
        <v>5.6</v>
      </c>
      <c r="F8" s="8">
        <v>22.05</v>
      </c>
      <c r="G8" s="10">
        <f t="shared" ref="G8:G10" si="0">(D8+F8)*4+(E8*9)</f>
        <v>151.56</v>
      </c>
      <c r="H8" s="8">
        <v>0.15</v>
      </c>
      <c r="I8" s="8">
        <v>25.95</v>
      </c>
      <c r="J8" s="8">
        <v>0.03</v>
      </c>
      <c r="K8" s="8">
        <v>69.5</v>
      </c>
      <c r="L8" s="8">
        <v>96.71</v>
      </c>
      <c r="M8" s="8">
        <v>34.49</v>
      </c>
      <c r="N8" s="8">
        <v>1.4</v>
      </c>
    </row>
    <row r="9" spans="1:14" ht="17.399999999999999" customHeight="1">
      <c r="A9" s="3" t="s">
        <v>22</v>
      </c>
      <c r="B9" s="9" t="s">
        <v>23</v>
      </c>
      <c r="C9" s="3" t="s">
        <v>24</v>
      </c>
      <c r="D9" s="5">
        <v>0.26</v>
      </c>
      <c r="E9" s="5">
        <v>0.05</v>
      </c>
      <c r="F9" s="5">
        <v>15.22</v>
      </c>
      <c r="G9" s="10">
        <f t="shared" si="0"/>
        <v>62.370000000000005</v>
      </c>
      <c r="H9" s="5">
        <v>0</v>
      </c>
      <c r="I9" s="5">
        <v>2.9</v>
      </c>
      <c r="J9" s="5">
        <v>0</v>
      </c>
      <c r="K9" s="5">
        <v>8.0500000000000007</v>
      </c>
      <c r="L9" s="5">
        <v>9.7799999999999994</v>
      </c>
      <c r="M9" s="5">
        <v>5.24</v>
      </c>
      <c r="N9" s="5">
        <v>0.9</v>
      </c>
    </row>
    <row r="10" spans="1:14" ht="17.399999999999999" customHeight="1">
      <c r="A10" s="3"/>
      <c r="B10" s="9" t="s">
        <v>25</v>
      </c>
      <c r="C10" s="3">
        <v>40</v>
      </c>
      <c r="D10" s="8">
        <v>3.2</v>
      </c>
      <c r="E10" s="8">
        <v>0.53</v>
      </c>
      <c r="F10" s="8">
        <v>23.73</v>
      </c>
      <c r="G10" s="4">
        <f t="shared" si="0"/>
        <v>112.49</v>
      </c>
      <c r="H10" s="8">
        <v>0.13</v>
      </c>
      <c r="I10" s="8">
        <v>0.13</v>
      </c>
      <c r="J10" s="19">
        <v>0</v>
      </c>
      <c r="K10" s="19">
        <v>0</v>
      </c>
      <c r="L10" s="19">
        <v>0</v>
      </c>
      <c r="M10" s="8">
        <v>0.13</v>
      </c>
      <c r="N10" s="8">
        <v>0.13</v>
      </c>
    </row>
    <row r="11" spans="1:14" ht="17.399999999999999" customHeight="1">
      <c r="A11" s="12"/>
      <c r="B11" s="12" t="s">
        <v>18</v>
      </c>
      <c r="C11" s="14">
        <f>C5+210+90+25+C8+215+7+C10</f>
        <v>797</v>
      </c>
      <c r="D11" s="14">
        <f t="shared" ref="D11:N11" si="1">SUM(D5:D10)</f>
        <v>25.520000000000003</v>
      </c>
      <c r="E11" s="14">
        <f t="shared" si="1"/>
        <v>25.31</v>
      </c>
      <c r="F11" s="14">
        <f t="shared" si="1"/>
        <v>85.69</v>
      </c>
      <c r="G11" s="14">
        <f t="shared" si="1"/>
        <v>672.31999999999994</v>
      </c>
      <c r="H11" s="14">
        <f t="shared" si="1"/>
        <v>0.5</v>
      </c>
      <c r="I11" s="14">
        <f t="shared" si="1"/>
        <v>60.94</v>
      </c>
      <c r="J11" s="14">
        <f t="shared" si="1"/>
        <v>183.03</v>
      </c>
      <c r="K11" s="14">
        <f t="shared" si="1"/>
        <v>267.04000000000002</v>
      </c>
      <c r="L11" s="14">
        <f t="shared" si="1"/>
        <v>439.78999999999991</v>
      </c>
      <c r="M11" s="14">
        <f t="shared" si="1"/>
        <v>110.33</v>
      </c>
      <c r="N11" s="14">
        <f t="shared" si="1"/>
        <v>5.05</v>
      </c>
    </row>
    <row r="12" spans="1:14" ht="17.399999999999999" customHeight="1">
      <c r="A12" s="18"/>
      <c r="B12" s="18"/>
      <c r="C12" s="18"/>
      <c r="D12" s="21"/>
      <c r="E12" s="21"/>
      <c r="F12" s="21"/>
      <c r="G12" s="21"/>
      <c r="H12" s="21"/>
      <c r="I12" s="21"/>
      <c r="J12" s="22"/>
      <c r="K12" s="21"/>
      <c r="L12" s="21"/>
      <c r="M12" s="21"/>
      <c r="N12" s="21"/>
    </row>
    <row r="13" spans="1:14" ht="17.399999999999999" customHeight="1">
      <c r="A13" s="27" t="s">
        <v>36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7.399999999999999" customHeight="1">
      <c r="A14" s="32" t="s">
        <v>1</v>
      </c>
      <c r="B14" s="32" t="s">
        <v>2</v>
      </c>
      <c r="C14" s="32" t="s">
        <v>3</v>
      </c>
      <c r="D14" s="31" t="s">
        <v>4</v>
      </c>
      <c r="E14" s="31"/>
      <c r="F14" s="31"/>
      <c r="G14" s="32" t="s">
        <v>5</v>
      </c>
      <c r="H14" s="32" t="s">
        <v>6</v>
      </c>
      <c r="I14" s="32"/>
      <c r="J14" s="32"/>
      <c r="K14" s="32" t="s">
        <v>7</v>
      </c>
      <c r="L14" s="32"/>
      <c r="M14" s="32"/>
      <c r="N14" s="32"/>
    </row>
    <row r="15" spans="1:14" ht="17.399999999999999" customHeight="1">
      <c r="A15" s="32"/>
      <c r="B15" s="32"/>
      <c r="C15" s="32"/>
      <c r="D15" s="3" t="s">
        <v>8</v>
      </c>
      <c r="E15" s="4" t="s">
        <v>9</v>
      </c>
      <c r="F15" s="4" t="s">
        <v>10</v>
      </c>
      <c r="G15" s="32"/>
      <c r="H15" s="4" t="s">
        <v>11</v>
      </c>
      <c r="I15" s="4" t="s">
        <v>12</v>
      </c>
      <c r="J15" s="4" t="s">
        <v>13</v>
      </c>
      <c r="K15" s="4" t="s">
        <v>14</v>
      </c>
      <c r="L15" s="4" t="s">
        <v>15</v>
      </c>
      <c r="M15" s="4" t="s">
        <v>16</v>
      </c>
      <c r="N15" s="4" t="s">
        <v>17</v>
      </c>
    </row>
    <row r="16" spans="1:14" ht="17.399999999999999" customHeight="1">
      <c r="A16" s="3"/>
      <c r="B16" s="9" t="s">
        <v>20</v>
      </c>
      <c r="C16" s="3">
        <v>200</v>
      </c>
      <c r="D16" s="23">
        <v>5.9</v>
      </c>
      <c r="E16" s="23">
        <v>6.75</v>
      </c>
      <c r="F16" s="23">
        <v>9.91</v>
      </c>
      <c r="G16" s="10">
        <f>(D16+F16)*4+(E16*9)</f>
        <v>123.99000000000001</v>
      </c>
      <c r="H16" s="23">
        <v>0.08</v>
      </c>
      <c r="I16" s="23">
        <v>2.74</v>
      </c>
      <c r="J16" s="23">
        <v>0.04</v>
      </c>
      <c r="K16" s="23">
        <v>253.2</v>
      </c>
      <c r="L16" s="23">
        <v>189.9</v>
      </c>
      <c r="M16" s="23">
        <v>29.54</v>
      </c>
      <c r="N16" s="23">
        <v>0.12</v>
      </c>
    </row>
    <row r="17" spans="1:14" ht="17.399999999999999" customHeight="1">
      <c r="A17" s="12"/>
      <c r="B17" s="12" t="s">
        <v>18</v>
      </c>
      <c r="C17" s="14">
        <f>SUM(C13:C16)</f>
        <v>200</v>
      </c>
      <c r="D17" s="12">
        <f t="shared" ref="D17:N17" si="2">SUM(D13:D16)</f>
        <v>5.9</v>
      </c>
      <c r="E17" s="12">
        <f t="shared" si="2"/>
        <v>6.75</v>
      </c>
      <c r="F17" s="12">
        <f t="shared" si="2"/>
        <v>9.91</v>
      </c>
      <c r="G17" s="12">
        <f t="shared" si="2"/>
        <v>123.99000000000001</v>
      </c>
      <c r="H17" s="12">
        <f t="shared" si="2"/>
        <v>0.08</v>
      </c>
      <c r="I17" s="12">
        <f t="shared" si="2"/>
        <v>2.74</v>
      </c>
      <c r="J17" s="12">
        <f t="shared" si="2"/>
        <v>0.04</v>
      </c>
      <c r="K17" s="12">
        <f t="shared" si="2"/>
        <v>253.2</v>
      </c>
      <c r="L17" s="12">
        <f t="shared" si="2"/>
        <v>189.9</v>
      </c>
      <c r="M17" s="12">
        <f t="shared" si="2"/>
        <v>29.54</v>
      </c>
      <c r="N17" s="12">
        <f t="shared" si="2"/>
        <v>0.12</v>
      </c>
    </row>
    <row r="18" spans="1:14" ht="17.399999999999999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7.399999999999999" customHeight="1">
      <c r="A19" s="15"/>
      <c r="B19" s="12" t="s">
        <v>21</v>
      </c>
      <c r="C19" s="14">
        <f>C11+C17</f>
        <v>997</v>
      </c>
      <c r="D19" s="14">
        <f t="shared" ref="D19:N19" si="3">D11+D17</f>
        <v>31.42</v>
      </c>
      <c r="E19" s="14">
        <f t="shared" si="3"/>
        <v>32.06</v>
      </c>
      <c r="F19" s="14">
        <f t="shared" si="3"/>
        <v>95.6</v>
      </c>
      <c r="G19" s="14">
        <f t="shared" si="3"/>
        <v>796.31</v>
      </c>
      <c r="H19" s="14">
        <f t="shared" si="3"/>
        <v>0.57999999999999996</v>
      </c>
      <c r="I19" s="14">
        <f t="shared" si="3"/>
        <v>63.68</v>
      </c>
      <c r="J19" s="14">
        <f t="shared" si="3"/>
        <v>183.07</v>
      </c>
      <c r="K19" s="14">
        <f t="shared" si="3"/>
        <v>520.24</v>
      </c>
      <c r="L19" s="14">
        <f t="shared" si="3"/>
        <v>629.68999999999994</v>
      </c>
      <c r="M19" s="14">
        <f t="shared" si="3"/>
        <v>139.87</v>
      </c>
      <c r="N19" s="14">
        <f t="shared" si="3"/>
        <v>5.17</v>
      </c>
    </row>
    <row r="20" spans="1:14" ht="17.399999999999999" customHeight="1">
      <c r="A20" s="18"/>
      <c r="B20" s="18"/>
      <c r="C20" s="18"/>
      <c r="D20" s="21"/>
      <c r="E20" s="21"/>
      <c r="F20" s="21"/>
      <c r="G20" s="21"/>
      <c r="H20" s="21"/>
      <c r="I20" s="21"/>
      <c r="J20" s="22"/>
      <c r="K20" s="21"/>
      <c r="L20" s="21"/>
      <c r="M20" s="21"/>
      <c r="N20" s="21"/>
    </row>
  </sheetData>
  <mergeCells count="17">
    <mergeCell ref="A1:N1"/>
    <mergeCell ref="A2:N2"/>
    <mergeCell ref="D3:F3"/>
    <mergeCell ref="H3:J3"/>
    <mergeCell ref="K3:N3"/>
    <mergeCell ref="A13:N13"/>
    <mergeCell ref="D14:F14"/>
    <mergeCell ref="H14:J14"/>
    <mergeCell ref="K14:N14"/>
    <mergeCell ref="A3:A4"/>
    <mergeCell ref="A14:A15"/>
    <mergeCell ref="B3:B4"/>
    <mergeCell ref="B14:B15"/>
    <mergeCell ref="C3:C4"/>
    <mergeCell ref="C14:C15"/>
    <mergeCell ref="G3:G4"/>
    <mergeCell ref="G14:G15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="60" zoomScaleNormal="60" workbookViewId="0">
      <selection activeCell="D29" sqref="D29"/>
    </sheetView>
  </sheetViews>
  <sheetFormatPr defaultColWidth="8.88671875" defaultRowHeight="14.4"/>
  <cols>
    <col min="1" max="1" width="15.21875" customWidth="1"/>
    <col min="2" max="2" width="69.5546875" customWidth="1"/>
    <col min="3" max="3" width="19.77734375" customWidth="1"/>
    <col min="4" max="4" width="9"/>
    <col min="6" max="6" width="12" customWidth="1"/>
    <col min="7" max="7" width="16.21875" customWidth="1"/>
    <col min="10" max="13" width="9"/>
  </cols>
  <sheetData>
    <row r="1" spans="1:14" ht="17.399999999999999" customHeight="1">
      <c r="A1" s="27" t="s">
        <v>26</v>
      </c>
      <c r="B1" s="33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7.399999999999999" customHeight="1">
      <c r="A2" s="27" t="s">
        <v>41</v>
      </c>
      <c r="B2" s="34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7.399999999999999" customHeight="1">
      <c r="A3" s="32" t="s">
        <v>1</v>
      </c>
      <c r="B3" s="32" t="s">
        <v>2</v>
      </c>
      <c r="C3" s="32" t="s">
        <v>3</v>
      </c>
      <c r="D3" s="31" t="s">
        <v>4</v>
      </c>
      <c r="E3" s="31"/>
      <c r="F3" s="31"/>
      <c r="G3" s="32" t="s">
        <v>5</v>
      </c>
      <c r="H3" s="32" t="s">
        <v>6</v>
      </c>
      <c r="I3" s="32"/>
      <c r="J3" s="32"/>
      <c r="K3" s="32" t="s">
        <v>7</v>
      </c>
      <c r="L3" s="32"/>
      <c r="M3" s="32"/>
      <c r="N3" s="32"/>
    </row>
    <row r="4" spans="1:14" ht="17.399999999999999" customHeight="1">
      <c r="A4" s="32"/>
      <c r="B4" s="32"/>
      <c r="C4" s="32"/>
      <c r="D4" s="3" t="s">
        <v>8</v>
      </c>
      <c r="E4" s="4" t="s">
        <v>9</v>
      </c>
      <c r="F4" s="4" t="s">
        <v>10</v>
      </c>
      <c r="G4" s="32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</row>
    <row r="5" spans="1:14" ht="17.399999999999999" customHeight="1">
      <c r="A5" s="17" t="s">
        <v>43</v>
      </c>
      <c r="B5" s="7" t="s">
        <v>44</v>
      </c>
      <c r="C5" s="4">
        <v>90</v>
      </c>
      <c r="D5" s="5">
        <v>17.55</v>
      </c>
      <c r="E5" s="5">
        <v>12.4</v>
      </c>
      <c r="F5" s="5">
        <v>5.68</v>
      </c>
      <c r="G5" s="10">
        <f t="shared" ref="G5:G8" si="0">(D5+F5)*4+(E5*9)</f>
        <v>204.52</v>
      </c>
      <c r="H5" s="5">
        <v>0.12</v>
      </c>
      <c r="I5" s="5">
        <v>2.46</v>
      </c>
      <c r="J5" s="5">
        <v>7.0000000000000007E-2</v>
      </c>
      <c r="K5" s="5">
        <v>39.81</v>
      </c>
      <c r="L5" s="5">
        <v>203.5</v>
      </c>
      <c r="M5" s="5">
        <v>30.9</v>
      </c>
      <c r="N5" s="5">
        <v>1.94</v>
      </c>
    </row>
    <row r="6" spans="1:14" ht="17.399999999999999" customHeight="1">
      <c r="A6" s="6" t="s">
        <v>39</v>
      </c>
      <c r="B6" s="20" t="s">
        <v>40</v>
      </c>
      <c r="C6" s="3">
        <v>150</v>
      </c>
      <c r="D6" s="8">
        <v>5.48</v>
      </c>
      <c r="E6" s="8">
        <v>4.9800000000000004</v>
      </c>
      <c r="F6" s="8">
        <v>34.880000000000003</v>
      </c>
      <c r="G6" s="10">
        <f t="shared" si="0"/>
        <v>206.26</v>
      </c>
      <c r="H6" s="8">
        <v>0.12</v>
      </c>
      <c r="I6" s="8">
        <v>0</v>
      </c>
      <c r="J6" s="8">
        <v>0.03</v>
      </c>
      <c r="K6" s="8">
        <v>40.950000000000003</v>
      </c>
      <c r="L6" s="8">
        <v>60.06</v>
      </c>
      <c r="M6" s="8">
        <v>24.59</v>
      </c>
      <c r="N6" s="8">
        <v>0.99</v>
      </c>
    </row>
    <row r="7" spans="1:14" ht="17.399999999999999" customHeight="1">
      <c r="A7" s="3" t="s">
        <v>22</v>
      </c>
      <c r="B7" s="9" t="s">
        <v>23</v>
      </c>
      <c r="C7" s="3" t="s">
        <v>24</v>
      </c>
      <c r="D7" s="5">
        <v>0.26</v>
      </c>
      <c r="E7" s="5">
        <v>0.05</v>
      </c>
      <c r="F7" s="5">
        <v>15.22</v>
      </c>
      <c r="G7" s="10">
        <f t="shared" si="0"/>
        <v>62.370000000000005</v>
      </c>
      <c r="H7" s="5">
        <v>0</v>
      </c>
      <c r="I7" s="5">
        <v>2.9</v>
      </c>
      <c r="J7" s="5">
        <v>0</v>
      </c>
      <c r="K7" s="5">
        <v>8.0500000000000007</v>
      </c>
      <c r="L7" s="5">
        <v>9.7799999999999994</v>
      </c>
      <c r="M7" s="5">
        <v>5.24</v>
      </c>
      <c r="N7" s="5">
        <v>0.9</v>
      </c>
    </row>
    <row r="8" spans="1:14" ht="17.399999999999999" customHeight="1">
      <c r="A8" s="3"/>
      <c r="B8" s="9" t="s">
        <v>25</v>
      </c>
      <c r="C8" s="3">
        <v>40</v>
      </c>
      <c r="D8" s="8">
        <v>3.2</v>
      </c>
      <c r="E8" s="8">
        <v>0.53</v>
      </c>
      <c r="F8" s="8">
        <v>23.73</v>
      </c>
      <c r="G8" s="4">
        <f t="shared" si="0"/>
        <v>112.49</v>
      </c>
      <c r="H8" s="8">
        <v>0.13</v>
      </c>
      <c r="I8" s="8">
        <v>0.13</v>
      </c>
      <c r="J8" s="19">
        <v>0</v>
      </c>
      <c r="K8" s="19">
        <v>0</v>
      </c>
      <c r="L8" s="19">
        <v>0</v>
      </c>
      <c r="M8" s="8">
        <v>0.13</v>
      </c>
      <c r="N8" s="8">
        <v>0.13</v>
      </c>
    </row>
    <row r="9" spans="1:14" ht="17.399999999999999" customHeight="1">
      <c r="A9" s="12"/>
      <c r="B9" s="13" t="s">
        <v>18</v>
      </c>
      <c r="C9" s="14">
        <f>C5+C6+C8+215+7</f>
        <v>502</v>
      </c>
      <c r="D9" s="14">
        <f t="shared" ref="D9:N9" si="1">SUM(D5:D8)</f>
        <v>26.490000000000002</v>
      </c>
      <c r="E9" s="14">
        <f t="shared" si="1"/>
        <v>17.960000000000004</v>
      </c>
      <c r="F9" s="14">
        <f t="shared" si="1"/>
        <v>79.510000000000005</v>
      </c>
      <c r="G9" s="14">
        <f t="shared" si="1"/>
        <v>585.64</v>
      </c>
      <c r="H9" s="14">
        <f t="shared" si="1"/>
        <v>0.37</v>
      </c>
      <c r="I9" s="14">
        <f t="shared" si="1"/>
        <v>5.4899999999999993</v>
      </c>
      <c r="J9" s="14">
        <f t="shared" si="1"/>
        <v>0.1</v>
      </c>
      <c r="K9" s="14">
        <f t="shared" si="1"/>
        <v>88.81</v>
      </c>
      <c r="L9" s="14">
        <f t="shared" si="1"/>
        <v>273.33999999999997</v>
      </c>
      <c r="M9" s="14">
        <f t="shared" si="1"/>
        <v>60.86</v>
      </c>
      <c r="N9" s="14">
        <f t="shared" si="1"/>
        <v>3.9599999999999995</v>
      </c>
    </row>
    <row r="10" spans="1:14" ht="17.399999999999999" customHeight="1">
      <c r="A10" s="18"/>
      <c r="B10" s="18"/>
      <c r="C10" s="18"/>
      <c r="D10" s="21"/>
      <c r="E10" s="21"/>
      <c r="F10" s="21"/>
      <c r="G10" s="21"/>
      <c r="H10" s="21"/>
      <c r="I10" s="21"/>
      <c r="J10" s="22"/>
      <c r="K10" s="21"/>
      <c r="L10" s="21"/>
      <c r="M10" s="21"/>
      <c r="N10" s="21"/>
    </row>
    <row r="11" spans="1:14" ht="17.399999999999999" customHeight="1">
      <c r="A11" s="27" t="s">
        <v>32</v>
      </c>
      <c r="B11" s="34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17.399999999999999" customHeight="1">
      <c r="A12" s="32" t="s">
        <v>1</v>
      </c>
      <c r="B12" s="32" t="s">
        <v>2</v>
      </c>
      <c r="C12" s="32" t="s">
        <v>3</v>
      </c>
      <c r="D12" s="31" t="s">
        <v>4</v>
      </c>
      <c r="E12" s="31"/>
      <c r="F12" s="31"/>
      <c r="G12" s="32" t="s">
        <v>5</v>
      </c>
      <c r="H12" s="32" t="s">
        <v>6</v>
      </c>
      <c r="I12" s="32"/>
      <c r="J12" s="32"/>
      <c r="K12" s="32" t="s">
        <v>7</v>
      </c>
      <c r="L12" s="32"/>
      <c r="M12" s="32"/>
      <c r="N12" s="32"/>
    </row>
    <row r="13" spans="1:14" ht="17.399999999999999" customHeight="1">
      <c r="A13" s="32"/>
      <c r="B13" s="32"/>
      <c r="C13" s="32"/>
      <c r="D13" s="3" t="s">
        <v>8</v>
      </c>
      <c r="E13" s="4" t="s">
        <v>9</v>
      </c>
      <c r="F13" s="4" t="s">
        <v>10</v>
      </c>
      <c r="G13" s="32"/>
      <c r="H13" s="4" t="s">
        <v>11</v>
      </c>
      <c r="I13" s="4" t="s">
        <v>12</v>
      </c>
      <c r="J13" s="4" t="s">
        <v>13</v>
      </c>
      <c r="K13" s="4" t="s">
        <v>14</v>
      </c>
      <c r="L13" s="4" t="s">
        <v>15</v>
      </c>
      <c r="M13" s="4" t="s">
        <v>16</v>
      </c>
      <c r="N13" s="4" t="s">
        <v>17</v>
      </c>
    </row>
    <row r="14" spans="1:14" ht="17.399999999999999" customHeight="1">
      <c r="A14" s="2" t="s">
        <v>33</v>
      </c>
      <c r="B14" s="16" t="s">
        <v>34</v>
      </c>
      <c r="C14" s="2">
        <v>60</v>
      </c>
      <c r="D14" s="5">
        <v>0.48</v>
      </c>
      <c r="E14" s="5">
        <v>0.06</v>
      </c>
      <c r="F14" s="5">
        <v>1.56</v>
      </c>
      <c r="G14" s="5">
        <v>8.6999999999999993</v>
      </c>
      <c r="H14" s="8">
        <v>0.01</v>
      </c>
      <c r="I14" s="5">
        <v>6</v>
      </c>
      <c r="J14" s="5">
        <v>0</v>
      </c>
      <c r="K14" s="5">
        <v>13.8</v>
      </c>
      <c r="L14" s="5">
        <v>25.2</v>
      </c>
      <c r="M14" s="5">
        <v>8.4</v>
      </c>
      <c r="N14" s="5">
        <v>0.36</v>
      </c>
    </row>
    <row r="15" spans="1:14" ht="17.399999999999999" customHeight="1">
      <c r="A15" s="2" t="s">
        <v>37</v>
      </c>
      <c r="B15" s="16" t="s">
        <v>45</v>
      </c>
      <c r="C15" s="2" t="s">
        <v>42</v>
      </c>
      <c r="D15" s="3">
        <v>6.1</v>
      </c>
      <c r="E15" s="4">
        <v>10.199999999999999</v>
      </c>
      <c r="F15" s="4">
        <v>7.9</v>
      </c>
      <c r="G15" s="2">
        <v>147.5</v>
      </c>
      <c r="H15" s="4">
        <v>0.1</v>
      </c>
      <c r="I15" s="4">
        <v>25.1</v>
      </c>
      <c r="J15" s="4">
        <v>183</v>
      </c>
      <c r="K15" s="4">
        <v>121.1</v>
      </c>
      <c r="L15" s="4">
        <v>140.1</v>
      </c>
      <c r="M15" s="4">
        <v>31.4</v>
      </c>
      <c r="N15" s="4">
        <v>1.2</v>
      </c>
    </row>
    <row r="16" spans="1:14" ht="17.399999999999999" customHeight="1">
      <c r="A16" s="17" t="s">
        <v>27</v>
      </c>
      <c r="B16" s="7" t="s">
        <v>28</v>
      </c>
      <c r="C16" s="4" t="s">
        <v>29</v>
      </c>
      <c r="D16" s="11">
        <v>12.24</v>
      </c>
      <c r="E16" s="11">
        <v>8.8699999999999992</v>
      </c>
      <c r="F16" s="11">
        <v>15.23</v>
      </c>
      <c r="G16" s="11">
        <v>189.7</v>
      </c>
      <c r="H16" s="11">
        <v>0.11</v>
      </c>
      <c r="I16" s="11">
        <v>0.86</v>
      </c>
      <c r="J16" s="11">
        <v>0</v>
      </c>
      <c r="K16" s="11">
        <v>54.59</v>
      </c>
      <c r="L16" s="11">
        <v>168</v>
      </c>
      <c r="M16" s="11">
        <v>30.67</v>
      </c>
      <c r="N16" s="11">
        <v>1.06</v>
      </c>
    </row>
    <row r="17" spans="1:14" ht="17.399999999999999" customHeight="1">
      <c r="A17" s="17" t="s">
        <v>30</v>
      </c>
      <c r="B17" s="7" t="s">
        <v>31</v>
      </c>
      <c r="C17" s="4">
        <v>150</v>
      </c>
      <c r="D17" s="8">
        <v>3.24</v>
      </c>
      <c r="E17" s="8">
        <v>5.6</v>
      </c>
      <c r="F17" s="8">
        <v>22.05</v>
      </c>
      <c r="G17" s="10">
        <f t="shared" ref="G17:G19" si="2">(D17+F17)*4+(E17*9)</f>
        <v>151.56</v>
      </c>
      <c r="H17" s="8">
        <v>0.15</v>
      </c>
      <c r="I17" s="8">
        <v>25.95</v>
      </c>
      <c r="J17" s="8">
        <v>0.03</v>
      </c>
      <c r="K17" s="8">
        <v>69.5</v>
      </c>
      <c r="L17" s="8">
        <v>96.71</v>
      </c>
      <c r="M17" s="8">
        <v>34.49</v>
      </c>
      <c r="N17" s="8">
        <v>1.4</v>
      </c>
    </row>
    <row r="18" spans="1:14" ht="17.399999999999999" customHeight="1">
      <c r="A18" s="3" t="s">
        <v>22</v>
      </c>
      <c r="B18" s="9" t="s">
        <v>23</v>
      </c>
      <c r="C18" s="3" t="s">
        <v>24</v>
      </c>
      <c r="D18" s="5">
        <v>0.26</v>
      </c>
      <c r="E18" s="5">
        <v>0.05</v>
      </c>
      <c r="F18" s="5">
        <v>15.22</v>
      </c>
      <c r="G18" s="10">
        <f t="shared" si="2"/>
        <v>62.370000000000005</v>
      </c>
      <c r="H18" s="5">
        <v>0</v>
      </c>
      <c r="I18" s="5">
        <v>2.9</v>
      </c>
      <c r="J18" s="5">
        <v>0</v>
      </c>
      <c r="K18" s="5">
        <v>8.0500000000000007</v>
      </c>
      <c r="L18" s="5">
        <v>9.7799999999999994</v>
      </c>
      <c r="M18" s="5">
        <v>5.24</v>
      </c>
      <c r="N18" s="5">
        <v>0.9</v>
      </c>
    </row>
    <row r="19" spans="1:14" ht="17.399999999999999" customHeight="1">
      <c r="A19" s="3"/>
      <c r="B19" s="9" t="s">
        <v>25</v>
      </c>
      <c r="C19" s="3">
        <v>40</v>
      </c>
      <c r="D19" s="8">
        <v>3.2</v>
      </c>
      <c r="E19" s="8">
        <v>0.53</v>
      </c>
      <c r="F19" s="8">
        <v>23.73</v>
      </c>
      <c r="G19" s="4">
        <f t="shared" si="2"/>
        <v>112.49</v>
      </c>
      <c r="H19" s="8">
        <v>0.13</v>
      </c>
      <c r="I19" s="8">
        <v>0.13</v>
      </c>
      <c r="J19" s="19">
        <v>0</v>
      </c>
      <c r="K19" s="19">
        <v>0</v>
      </c>
      <c r="L19" s="19">
        <v>0</v>
      </c>
      <c r="M19" s="8">
        <v>0.13</v>
      </c>
      <c r="N19" s="8">
        <v>0.13</v>
      </c>
    </row>
    <row r="20" spans="1:14" ht="17.399999999999999" customHeight="1">
      <c r="A20" s="12"/>
      <c r="B20" s="13" t="s">
        <v>18</v>
      </c>
      <c r="C20" s="14">
        <f>C14+215+10+90+25+C17+215+7+C19</f>
        <v>812</v>
      </c>
      <c r="D20" s="14">
        <f t="shared" ref="D20:N20" si="3">SUM(D14:D19)</f>
        <v>25.520000000000003</v>
      </c>
      <c r="E20" s="14">
        <f t="shared" si="3"/>
        <v>25.31</v>
      </c>
      <c r="F20" s="14">
        <f t="shared" si="3"/>
        <v>85.69</v>
      </c>
      <c r="G20" s="14">
        <f t="shared" si="3"/>
        <v>672.31999999999994</v>
      </c>
      <c r="H20" s="14">
        <f t="shared" si="3"/>
        <v>0.5</v>
      </c>
      <c r="I20" s="14">
        <f t="shared" si="3"/>
        <v>60.94</v>
      </c>
      <c r="J20" s="14">
        <f t="shared" si="3"/>
        <v>183.03</v>
      </c>
      <c r="K20" s="14">
        <f t="shared" si="3"/>
        <v>267.04000000000002</v>
      </c>
      <c r="L20" s="14">
        <f t="shared" si="3"/>
        <v>439.78999999999991</v>
      </c>
      <c r="M20" s="14">
        <f t="shared" si="3"/>
        <v>110.33</v>
      </c>
      <c r="N20" s="14">
        <f t="shared" si="3"/>
        <v>5.05</v>
      </c>
    </row>
    <row r="21" spans="1:14" ht="17.399999999999999" customHeight="1">
      <c r="A21" s="15"/>
      <c r="B21" s="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7.399999999999999" customHeight="1">
      <c r="A22" s="15"/>
      <c r="B22" s="13" t="s">
        <v>21</v>
      </c>
      <c r="C22" s="14">
        <f>C9+C20</f>
        <v>1314</v>
      </c>
      <c r="D22" s="14">
        <f t="shared" ref="D22:N22" si="4">D9+D20</f>
        <v>52.010000000000005</v>
      </c>
      <c r="E22" s="14">
        <f t="shared" si="4"/>
        <v>43.27</v>
      </c>
      <c r="F22" s="14">
        <f t="shared" si="4"/>
        <v>165.2</v>
      </c>
      <c r="G22" s="14">
        <f t="shared" si="4"/>
        <v>1257.96</v>
      </c>
      <c r="H22" s="14">
        <f t="shared" si="4"/>
        <v>0.87</v>
      </c>
      <c r="I22" s="14">
        <f t="shared" si="4"/>
        <v>66.429999999999993</v>
      </c>
      <c r="J22" s="14">
        <f t="shared" si="4"/>
        <v>183.13</v>
      </c>
      <c r="K22" s="14">
        <f t="shared" si="4"/>
        <v>355.85</v>
      </c>
      <c r="L22" s="14">
        <f t="shared" si="4"/>
        <v>713.12999999999988</v>
      </c>
      <c r="M22" s="14">
        <f t="shared" si="4"/>
        <v>171.19</v>
      </c>
      <c r="N22" s="14">
        <f t="shared" si="4"/>
        <v>9.01</v>
      </c>
    </row>
    <row r="23" spans="1:14" ht="17.399999999999999" customHeight="1">
      <c r="A23" s="18"/>
      <c r="B23" s="18"/>
      <c r="C23" s="18"/>
      <c r="D23" s="21"/>
      <c r="E23" s="21"/>
      <c r="F23" s="21"/>
      <c r="G23" s="21"/>
      <c r="H23" s="21"/>
      <c r="I23" s="21"/>
      <c r="J23" s="22"/>
      <c r="K23" s="21"/>
      <c r="L23" s="21"/>
      <c r="M23" s="21"/>
      <c r="N23" s="21"/>
    </row>
  </sheetData>
  <mergeCells count="17">
    <mergeCell ref="A1:N1"/>
    <mergeCell ref="A2:N2"/>
    <mergeCell ref="D3:F3"/>
    <mergeCell ref="H3:J3"/>
    <mergeCell ref="K3:N3"/>
    <mergeCell ref="A11:N11"/>
    <mergeCell ref="D12:F12"/>
    <mergeCell ref="H12:J12"/>
    <mergeCell ref="K12:N12"/>
    <mergeCell ref="A3:A4"/>
    <mergeCell ref="A12:A13"/>
    <mergeCell ref="B3:B4"/>
    <mergeCell ref="B12:B13"/>
    <mergeCell ref="C3:C4"/>
    <mergeCell ref="C12:C13"/>
    <mergeCell ref="G3:G4"/>
    <mergeCell ref="G12:G13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zoomScale="60" zoomScaleNormal="60" workbookViewId="0">
      <selection activeCell="B38" sqref="B38"/>
    </sheetView>
  </sheetViews>
  <sheetFormatPr defaultColWidth="8.88671875" defaultRowHeight="14.4"/>
  <cols>
    <col min="1" max="1" width="15.21875" customWidth="1"/>
    <col min="2" max="2" width="69.5546875" customWidth="1"/>
    <col min="3" max="3" width="19.77734375" customWidth="1"/>
    <col min="5" max="5" width="12" customWidth="1"/>
    <col min="6" max="6" width="16.21875" customWidth="1"/>
    <col min="7" max="7" width="11.44140625" customWidth="1"/>
  </cols>
  <sheetData>
    <row r="1" spans="1:14" ht="17.399999999999999" customHeight="1">
      <c r="A1" s="27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7.399999999999999" customHeight="1">
      <c r="A2" s="27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7.399999999999999" customHeight="1">
      <c r="A3" s="32" t="s">
        <v>1</v>
      </c>
      <c r="B3" s="32" t="s">
        <v>2</v>
      </c>
      <c r="C3" s="32" t="s">
        <v>3</v>
      </c>
      <c r="D3" s="31" t="s">
        <v>4</v>
      </c>
      <c r="E3" s="31"/>
      <c r="F3" s="31"/>
      <c r="G3" s="32" t="s">
        <v>5</v>
      </c>
      <c r="H3" s="32" t="s">
        <v>6</v>
      </c>
      <c r="I3" s="32"/>
      <c r="J3" s="32"/>
      <c r="K3" s="32" t="s">
        <v>7</v>
      </c>
      <c r="L3" s="32"/>
      <c r="M3" s="32"/>
      <c r="N3" s="32"/>
    </row>
    <row r="4" spans="1:14" ht="17.399999999999999" customHeight="1">
      <c r="A4" s="32"/>
      <c r="B4" s="32"/>
      <c r="C4" s="32"/>
      <c r="D4" s="24" t="s">
        <v>8</v>
      </c>
      <c r="E4" s="25" t="s">
        <v>9</v>
      </c>
      <c r="F4" s="25" t="s">
        <v>10</v>
      </c>
      <c r="G4" s="32"/>
      <c r="H4" s="25" t="s">
        <v>11</v>
      </c>
      <c r="I4" s="25" t="s">
        <v>12</v>
      </c>
      <c r="J4" s="25" t="s">
        <v>13</v>
      </c>
      <c r="K4" s="25" t="s">
        <v>14</v>
      </c>
      <c r="L4" s="25" t="s">
        <v>15</v>
      </c>
      <c r="M4" s="25" t="s">
        <v>16</v>
      </c>
      <c r="N4" s="25" t="s">
        <v>17</v>
      </c>
    </row>
    <row r="5" spans="1:14" ht="17.399999999999999" customHeight="1">
      <c r="A5" s="26" t="s">
        <v>33</v>
      </c>
      <c r="B5" s="16" t="s">
        <v>34</v>
      </c>
      <c r="C5" s="26">
        <v>100</v>
      </c>
      <c r="D5" s="5">
        <v>1.1000000000000001</v>
      </c>
      <c r="E5" s="5">
        <v>0.2</v>
      </c>
      <c r="F5" s="5">
        <v>3.8</v>
      </c>
      <c r="G5" s="5">
        <v>21.4</v>
      </c>
      <c r="H5" s="5">
        <v>0.06</v>
      </c>
      <c r="I5" s="5">
        <v>25</v>
      </c>
      <c r="J5" s="5">
        <v>0</v>
      </c>
      <c r="K5" s="5">
        <v>14</v>
      </c>
      <c r="L5" s="5">
        <v>26</v>
      </c>
      <c r="M5" s="5">
        <v>20</v>
      </c>
      <c r="N5" s="5">
        <v>0.9</v>
      </c>
    </row>
    <row r="6" spans="1:14" ht="17.399999999999999" customHeight="1">
      <c r="A6" s="26" t="s">
        <v>37</v>
      </c>
      <c r="B6" s="16" t="s">
        <v>38</v>
      </c>
      <c r="C6" s="26" t="s">
        <v>35</v>
      </c>
      <c r="D6" s="8">
        <v>6.51</v>
      </c>
      <c r="E6" s="8">
        <v>11.22</v>
      </c>
      <c r="F6" s="8">
        <v>9.76</v>
      </c>
      <c r="G6" s="8">
        <v>166.04</v>
      </c>
      <c r="H6" s="8">
        <v>0.12</v>
      </c>
      <c r="I6" s="8">
        <v>31.29</v>
      </c>
      <c r="J6" s="8">
        <v>183.03</v>
      </c>
      <c r="K6" s="8">
        <v>129.6</v>
      </c>
      <c r="L6" s="8">
        <v>150.08000000000001</v>
      </c>
      <c r="M6" s="8">
        <v>35.590000000000003</v>
      </c>
      <c r="N6" s="8">
        <v>1.34</v>
      </c>
    </row>
    <row r="7" spans="1:14" ht="17.399999999999999" customHeight="1">
      <c r="A7" s="17" t="s">
        <v>27</v>
      </c>
      <c r="B7" s="7" t="s">
        <v>28</v>
      </c>
      <c r="C7" s="25" t="s">
        <v>46</v>
      </c>
      <c r="D7" s="11">
        <v>12.24</v>
      </c>
      <c r="E7" s="11">
        <v>8.8699999999999992</v>
      </c>
      <c r="F7" s="11">
        <v>15.23</v>
      </c>
      <c r="G7" s="11">
        <v>189.7</v>
      </c>
      <c r="H7" s="11">
        <v>0.11</v>
      </c>
      <c r="I7" s="11">
        <v>0.86</v>
      </c>
      <c r="J7" s="11">
        <v>0</v>
      </c>
      <c r="K7" s="11">
        <v>54.59</v>
      </c>
      <c r="L7" s="11">
        <v>168</v>
      </c>
      <c r="M7" s="11">
        <v>30.67</v>
      </c>
      <c r="N7" s="11">
        <v>1.06</v>
      </c>
    </row>
    <row r="8" spans="1:14" ht="17.399999999999999" customHeight="1">
      <c r="A8" s="17" t="s">
        <v>30</v>
      </c>
      <c r="B8" s="7" t="s">
        <v>31</v>
      </c>
      <c r="C8" s="25">
        <v>180</v>
      </c>
      <c r="D8" s="8">
        <v>3.89</v>
      </c>
      <c r="E8" s="8">
        <v>6.72</v>
      </c>
      <c r="F8" s="8">
        <v>26.46</v>
      </c>
      <c r="G8" s="8">
        <v>181.87</v>
      </c>
      <c r="H8" s="8">
        <v>0.18</v>
      </c>
      <c r="I8" s="8">
        <v>31.14</v>
      </c>
      <c r="J8" s="8">
        <v>0.04</v>
      </c>
      <c r="K8" s="8">
        <f>K7*180/150</f>
        <v>65.50800000000001</v>
      </c>
      <c r="L8" s="8">
        <v>116.05</v>
      </c>
      <c r="M8" s="8">
        <v>41.39</v>
      </c>
      <c r="N8" s="8">
        <v>1.68</v>
      </c>
    </row>
    <row r="9" spans="1:14" ht="17.399999999999999" customHeight="1">
      <c r="A9" s="24" t="s">
        <v>22</v>
      </c>
      <c r="B9" s="9" t="s">
        <v>23</v>
      </c>
      <c r="C9" s="24" t="s">
        <v>24</v>
      </c>
      <c r="D9" s="5">
        <v>0.26</v>
      </c>
      <c r="E9" s="5">
        <v>0.05</v>
      </c>
      <c r="F9" s="5">
        <v>15.22</v>
      </c>
      <c r="G9" s="10">
        <f>(D9+F9)*4+(E9*9)</f>
        <v>62.370000000000005</v>
      </c>
      <c r="H9" s="5">
        <v>0</v>
      </c>
      <c r="I9" s="5">
        <v>2.9</v>
      </c>
      <c r="J9" s="5">
        <v>0</v>
      </c>
      <c r="K9" s="5">
        <v>8.0500000000000007</v>
      </c>
      <c r="L9" s="5">
        <v>9.7799999999999994</v>
      </c>
      <c r="M9" s="5">
        <v>5.24</v>
      </c>
      <c r="N9" s="5">
        <v>0.9</v>
      </c>
    </row>
    <row r="10" spans="1:14" ht="17.399999999999999" customHeight="1">
      <c r="A10" s="24"/>
      <c r="B10" s="9" t="s">
        <v>25</v>
      </c>
      <c r="C10" s="24">
        <v>40</v>
      </c>
      <c r="D10" s="8">
        <v>3.2</v>
      </c>
      <c r="E10" s="8">
        <v>0.53</v>
      </c>
      <c r="F10" s="8">
        <v>23.73</v>
      </c>
      <c r="G10" s="25">
        <f>(D10+F10)*4+(E10*9)</f>
        <v>112.49</v>
      </c>
      <c r="H10" s="8">
        <v>0.13</v>
      </c>
      <c r="I10" s="8">
        <v>0.13</v>
      </c>
      <c r="J10" s="19">
        <v>0</v>
      </c>
      <c r="K10" s="19">
        <v>0</v>
      </c>
      <c r="L10" s="19">
        <v>0</v>
      </c>
      <c r="M10" s="8">
        <v>0.13</v>
      </c>
      <c r="N10" s="8">
        <v>0.13</v>
      </c>
    </row>
    <row r="11" spans="1:14" ht="17.399999999999999" customHeight="1">
      <c r="A11" s="12"/>
      <c r="B11" s="12" t="s">
        <v>18</v>
      </c>
      <c r="C11" s="14">
        <f>C5+265+10+90+25+C8+215+7+C10</f>
        <v>932</v>
      </c>
      <c r="D11" s="14">
        <f t="shared" ref="D11:N11" si="0">SUM(D5:D10)</f>
        <v>27.200000000000003</v>
      </c>
      <c r="E11" s="14">
        <f t="shared" si="0"/>
        <v>27.59</v>
      </c>
      <c r="F11" s="14">
        <f t="shared" si="0"/>
        <v>94.2</v>
      </c>
      <c r="G11" s="14">
        <f t="shared" si="0"/>
        <v>733.87</v>
      </c>
      <c r="H11" s="14">
        <f t="shared" si="0"/>
        <v>0.6</v>
      </c>
      <c r="I11" s="14">
        <f t="shared" si="0"/>
        <v>91.32</v>
      </c>
      <c r="J11" s="14">
        <f t="shared" si="0"/>
        <v>183.07</v>
      </c>
      <c r="K11" s="14">
        <f t="shared" si="0"/>
        <v>271.74799999999999</v>
      </c>
      <c r="L11" s="14">
        <f t="shared" si="0"/>
        <v>469.91</v>
      </c>
      <c r="M11" s="14">
        <f t="shared" si="0"/>
        <v>133.02000000000001</v>
      </c>
      <c r="N11" s="14">
        <f t="shared" si="0"/>
        <v>6.0100000000000007</v>
      </c>
    </row>
    <row r="12" spans="1:14" ht="17.399999999999999" customHeight="1">
      <c r="A12" s="18"/>
      <c r="B12" s="18"/>
      <c r="C12" s="18"/>
      <c r="D12" s="21"/>
      <c r="E12" s="21"/>
      <c r="F12" s="21"/>
      <c r="G12" s="21"/>
      <c r="H12" s="21"/>
      <c r="I12" s="21"/>
      <c r="J12" s="22"/>
      <c r="K12" s="21"/>
      <c r="L12" s="21"/>
      <c r="M12" s="21"/>
      <c r="N12" s="21"/>
    </row>
    <row r="13" spans="1:14" ht="17.399999999999999" customHeight="1"/>
  </sheetData>
  <mergeCells count="9">
    <mergeCell ref="A1:N1"/>
    <mergeCell ref="A2:N2"/>
    <mergeCell ref="A3:A4"/>
    <mergeCell ref="B3:B4"/>
    <mergeCell ref="C3:C4"/>
    <mergeCell ref="D3:F3"/>
    <mergeCell ref="G3:G4"/>
    <mergeCell ref="H3:J3"/>
    <mergeCell ref="K3:N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первая смена 68,74+23,00</vt:lpstr>
      <vt:lpstr>вторая смена 68,74+23,00</vt:lpstr>
      <vt:lpstr>мобилизованные 148,00</vt:lpstr>
      <vt:lpstr>90,00 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Бухгалтерия2</dc:creator>
  <cp:lastModifiedBy>Бухгалтерия2</cp:lastModifiedBy>
  <dcterms:created xsi:type="dcterms:W3CDTF">2006-09-16T00:00:00Z</dcterms:created>
  <dcterms:modified xsi:type="dcterms:W3CDTF">2023-09-13T08:57:24Z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69F1B00028DF4F12B191487AC81C1C80</vt:lpwstr>
  </property>
  <property fmtid="{D5CDD505-2E9C-101B-9397-08002B2CF9AE}" pid="3" name="KSOProductBuildVer">
    <vt:lpwstr>1049-12.2.0.13201</vt:lpwstr>
  </property>
</Properties>
</file>