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первая смена 68,74+23,00" sheetId="23" r:id="rId1"/>
    <sheet name="вторая смена 68,74+23,00" sheetId="24" r:id="rId2"/>
    <sheet name="мобилизованные 148,00" sheetId="25" r:id="rId3"/>
    <sheet name="90,00 платно" sheetId="26" r:id="rId4"/>
  </sheets>
  <calcPr calcId="124519"/>
</workbook>
</file>

<file path=xl/calcChain.xml><?xml version="1.0" encoding="utf-8"?>
<calcChain xmlns="http://schemas.openxmlformats.org/spreadsheetml/2006/main">
  <c r="N12" i="26"/>
  <c r="M12"/>
  <c r="L12"/>
  <c r="K12"/>
  <c r="J12"/>
  <c r="I12"/>
  <c r="H12"/>
  <c r="F12"/>
  <c r="E12"/>
  <c r="D12"/>
  <c r="C12"/>
  <c r="G9"/>
  <c r="G12" s="1"/>
  <c r="L23" i="25"/>
  <c r="D23"/>
  <c r="C23"/>
  <c r="N21"/>
  <c r="M21"/>
  <c r="L21"/>
  <c r="K21"/>
  <c r="J21"/>
  <c r="I21"/>
  <c r="H21"/>
  <c r="F21"/>
  <c r="E21"/>
  <c r="D21"/>
  <c r="C21"/>
  <c r="G18"/>
  <c r="G17"/>
  <c r="G14"/>
  <c r="G21" s="1"/>
  <c r="N9"/>
  <c r="N23" s="1"/>
  <c r="M9"/>
  <c r="M23" s="1"/>
  <c r="L9"/>
  <c r="K9"/>
  <c r="K23" s="1"/>
  <c r="J9"/>
  <c r="J23" s="1"/>
  <c r="I9"/>
  <c r="I23" s="1"/>
  <c r="H9"/>
  <c r="F9"/>
  <c r="F23" s="1"/>
  <c r="E9"/>
  <c r="E23" s="1"/>
  <c r="D9"/>
  <c r="C9"/>
  <c r="G7"/>
  <c r="G6"/>
  <c r="G9" s="1"/>
  <c r="G23" s="1"/>
  <c r="G5"/>
  <c r="L20" i="24"/>
  <c r="N18"/>
  <c r="M18"/>
  <c r="L18"/>
  <c r="K18"/>
  <c r="J18"/>
  <c r="J20" s="1"/>
  <c r="I18"/>
  <c r="H18"/>
  <c r="F18"/>
  <c r="E18"/>
  <c r="D18"/>
  <c r="C18"/>
  <c r="G17"/>
  <c r="G18" s="1"/>
  <c r="N12"/>
  <c r="N20" s="1"/>
  <c r="M12"/>
  <c r="M20" s="1"/>
  <c r="L12"/>
  <c r="K12"/>
  <c r="K20" s="1"/>
  <c r="J12"/>
  <c r="I12"/>
  <c r="H12"/>
  <c r="F12"/>
  <c r="F20" s="1"/>
  <c r="E12"/>
  <c r="E20" s="1"/>
  <c r="D12"/>
  <c r="D20" s="1"/>
  <c r="C12"/>
  <c r="C20" s="1"/>
  <c r="G10"/>
  <c r="G9"/>
  <c r="G6"/>
  <c r="N15" i="23"/>
  <c r="N17" s="1"/>
  <c r="M15"/>
  <c r="L15"/>
  <c r="L17" s="1"/>
  <c r="K15"/>
  <c r="J15"/>
  <c r="I15"/>
  <c r="H15"/>
  <c r="F15"/>
  <c r="E15"/>
  <c r="D15"/>
  <c r="D17" s="1"/>
  <c r="C15"/>
  <c r="G14"/>
  <c r="G15" s="1"/>
  <c r="N9"/>
  <c r="M9"/>
  <c r="M17" s="1"/>
  <c r="L9"/>
  <c r="K9"/>
  <c r="K17" s="1"/>
  <c r="J9"/>
  <c r="J17" s="1"/>
  <c r="I9"/>
  <c r="I17" s="1"/>
  <c r="H9"/>
  <c r="H17" s="1"/>
  <c r="F9"/>
  <c r="F17" s="1"/>
  <c r="E9"/>
  <c r="E17" s="1"/>
  <c r="D9"/>
  <c r="C9"/>
  <c r="C17" s="1"/>
  <c r="G7"/>
  <c r="G6"/>
  <c r="G9" s="1"/>
  <c r="G17" s="1"/>
  <c r="G12" i="24" l="1"/>
  <c r="G20" s="1"/>
  <c r="I20"/>
  <c r="H20"/>
  <c r="H23" i="25"/>
</calcChain>
</file>

<file path=xl/sharedStrings.xml><?xml version="1.0" encoding="utf-8"?>
<sst xmlns="http://schemas.openxmlformats.org/spreadsheetml/2006/main" count="201" uniqueCount="50">
  <si>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</si>
  <si>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</si>
  <si>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</si>
  <si>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</si>
  <si>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</si>
  <si>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</si>
  <si>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</si>
  <si>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</si>
  <si>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</si>
  <si>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</si>
  <si>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</si>
  <si>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</si>
  <si>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</si>
  <si>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</si>
  <si>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</si>
  <si>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</si>
  <si>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</si>
  <si>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</si>
  <si>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№628, 1996</t>
  </si>
  <si>
    <t>Чай с сахаром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</si>
  <si>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</si>
  <si>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</si>
  <si>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</si>
  <si>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</si>
  <si>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№629, 1996</t>
  </si>
  <si>
    <t>Чай с лимоном и сахаром</t>
  </si>
  <si>
    <t>200/15/7</t>
  </si>
  <si>
    <t>3 ДЕНЬ</t>
  </si>
  <si>
    <t>№61, 2006</t>
  </si>
  <si>
    <t>Голубцы ленивые с соусом сметанным</t>
  </si>
  <si>
    <t>90/50</t>
  </si>
  <si>
    <t>№ 464, 1996</t>
  </si>
  <si>
    <t>Каша гречневая вязкая</t>
  </si>
  <si>
    <t>№ 705, 2004</t>
  </si>
  <si>
    <t>Хлеб пшеничный</t>
  </si>
  <si>
    <t>90/25</t>
  </si>
  <si>
    <t>ОБЕД</t>
  </si>
  <si>
    <t>200/10</t>
  </si>
  <si>
    <t>ПОЛДНИК</t>
  </si>
  <si>
    <t>Икра кабачковая</t>
  </si>
  <si>
    <t>№110,1996</t>
  </si>
  <si>
    <t>Борщ с капустой и картофелем со сметаной</t>
  </si>
  <si>
    <t>ЗАВТРАК</t>
  </si>
  <si>
    <t>ТТК №51</t>
  </si>
  <si>
    <t>Гуляш из кур</t>
  </si>
  <si>
    <t>№27(2005)</t>
  </si>
  <si>
    <t>Картофель-тушеный по-домашнему</t>
  </si>
  <si>
    <t>Фрукт</t>
  </si>
  <si>
    <t>250/10</t>
  </si>
  <si>
    <t>50/50</t>
  </si>
</sst>
</file>

<file path=xl/styles.xml><?xml version="1.0" encoding="utf-8"?>
<styleSheet xmlns="http://schemas.openxmlformats.org/spreadsheetml/2006/main">
  <numFmts count="2">
    <numFmt numFmtId="164" formatCode="0.0"/>
    <numFmt numFmtId="166" formatCode="0.00_ "/>
  </numFmts>
  <fonts count="6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70" zoomScaleNormal="70" workbookViewId="0">
      <selection activeCell="G30" sqref="G30"/>
    </sheetView>
  </sheetViews>
  <sheetFormatPr defaultColWidth="8.88671875" defaultRowHeight="14.4"/>
  <cols>
    <col min="1" max="1" width="14.21875" customWidth="1"/>
    <col min="2" max="2" width="69.6640625" customWidth="1"/>
    <col min="3" max="3" width="16.77734375" customWidth="1"/>
    <col min="4" max="5" width="14.33203125" customWidth="1"/>
    <col min="6" max="6" width="12.6640625" customWidth="1"/>
    <col min="7" max="7" width="10.44140625" customWidth="1"/>
    <col min="11" max="12" width="9"/>
  </cols>
  <sheetData>
    <row r="1" spans="1:14" ht="17.399999999999999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7.399999999999999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7.399999999999999" customHeight="1">
      <c r="A3" s="34" t="s">
        <v>1</v>
      </c>
      <c r="B3" s="34" t="s">
        <v>2</v>
      </c>
      <c r="C3" s="34" t="s">
        <v>3</v>
      </c>
      <c r="D3" s="27" t="s">
        <v>4</v>
      </c>
      <c r="E3" s="28"/>
      <c r="F3" s="29"/>
      <c r="G3" s="34" t="s">
        <v>5</v>
      </c>
      <c r="H3" s="30" t="s">
        <v>6</v>
      </c>
      <c r="I3" s="31"/>
      <c r="J3" s="32"/>
      <c r="K3" s="30" t="s">
        <v>7</v>
      </c>
      <c r="L3" s="31"/>
      <c r="M3" s="31"/>
      <c r="N3" s="32"/>
    </row>
    <row r="4" spans="1:14" ht="17.399999999999999" customHeight="1">
      <c r="A4" s="35"/>
      <c r="B4" s="35"/>
      <c r="C4" s="35"/>
      <c r="D4" s="3" t="s">
        <v>8</v>
      </c>
      <c r="E4" s="4" t="s">
        <v>9</v>
      </c>
      <c r="F4" s="4" t="s">
        <v>10</v>
      </c>
      <c r="G4" s="3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17.399999999999999" customHeight="1">
      <c r="A5" s="3" t="s">
        <v>28</v>
      </c>
      <c r="B5" s="8" t="s">
        <v>29</v>
      </c>
      <c r="C5" s="3" t="s">
        <v>30</v>
      </c>
      <c r="D5" s="10">
        <v>13.5</v>
      </c>
      <c r="E5" s="10">
        <v>16.2</v>
      </c>
      <c r="F5" s="10">
        <v>15.4</v>
      </c>
      <c r="G5" s="10">
        <v>261.3</v>
      </c>
      <c r="H5" s="10">
        <v>0.1</v>
      </c>
      <c r="I5" s="10">
        <v>0</v>
      </c>
      <c r="J5" s="10">
        <v>0.2</v>
      </c>
      <c r="K5" s="10">
        <v>29.8</v>
      </c>
      <c r="L5" s="10">
        <v>131.4</v>
      </c>
      <c r="M5" s="10">
        <v>26.7</v>
      </c>
      <c r="N5" s="10">
        <v>1.3</v>
      </c>
    </row>
    <row r="6" spans="1:14" ht="17.399999999999999" customHeight="1">
      <c r="A6" s="3" t="s">
        <v>31</v>
      </c>
      <c r="B6" s="8" t="s">
        <v>32</v>
      </c>
      <c r="C6" s="3">
        <v>150</v>
      </c>
      <c r="D6" s="3">
        <v>8.75</v>
      </c>
      <c r="E6" s="3">
        <v>6.62</v>
      </c>
      <c r="F6" s="3">
        <v>43.06</v>
      </c>
      <c r="G6" s="4">
        <f>(D6+F6)*4+(E6*9)</f>
        <v>266.82</v>
      </c>
      <c r="H6" s="3">
        <v>0.28999999999999998</v>
      </c>
      <c r="I6" s="3">
        <v>0</v>
      </c>
      <c r="J6" s="3">
        <v>0.03</v>
      </c>
      <c r="K6" s="3">
        <v>17.239999999999998</v>
      </c>
      <c r="L6" s="3">
        <v>207.47</v>
      </c>
      <c r="M6" s="3">
        <v>138.75</v>
      </c>
      <c r="N6" s="3">
        <v>4.67</v>
      </c>
    </row>
    <row r="7" spans="1:14" ht="17.399999999999999" customHeight="1">
      <c r="A7" s="3" t="s">
        <v>18</v>
      </c>
      <c r="B7" s="8" t="s">
        <v>19</v>
      </c>
      <c r="C7" s="3">
        <v>200</v>
      </c>
      <c r="D7" s="5">
        <v>0.2</v>
      </c>
      <c r="E7" s="5">
        <v>0.05</v>
      </c>
      <c r="F7" s="5">
        <v>15.01</v>
      </c>
      <c r="G7" s="9">
        <f>(D7+F7)*4+(E7*9)</f>
        <v>61.29</v>
      </c>
      <c r="H7" s="5">
        <v>0</v>
      </c>
      <c r="I7" s="5">
        <v>0.1</v>
      </c>
      <c r="J7" s="5">
        <v>0</v>
      </c>
      <c r="K7" s="5">
        <v>5.25</v>
      </c>
      <c r="L7" s="5">
        <v>8.24</v>
      </c>
      <c r="M7" s="5">
        <v>4.4000000000000004</v>
      </c>
      <c r="N7" s="5">
        <v>0.86</v>
      </c>
    </row>
    <row r="8" spans="1:14" ht="17.399999999999999" customHeight="1">
      <c r="A8" s="3" t="s">
        <v>33</v>
      </c>
      <c r="B8" s="8" t="s">
        <v>34</v>
      </c>
      <c r="C8" s="3">
        <v>40</v>
      </c>
      <c r="D8" s="5">
        <v>1.2</v>
      </c>
      <c r="E8" s="10">
        <v>0.3</v>
      </c>
      <c r="F8" s="10">
        <v>19.7</v>
      </c>
      <c r="G8" s="10">
        <v>85.9</v>
      </c>
      <c r="H8" s="10">
        <v>0.1</v>
      </c>
      <c r="I8" s="5">
        <v>0</v>
      </c>
      <c r="J8" s="5">
        <v>0</v>
      </c>
      <c r="K8" s="5">
        <v>8</v>
      </c>
      <c r="L8" s="5">
        <v>26</v>
      </c>
      <c r="M8" s="5">
        <v>5.6</v>
      </c>
      <c r="N8" s="10">
        <v>0.5</v>
      </c>
    </row>
    <row r="9" spans="1:14" ht="17.399999999999999" customHeight="1">
      <c r="A9" s="11"/>
      <c r="B9" s="11" t="s">
        <v>20</v>
      </c>
      <c r="C9" s="11">
        <f>90+50+C6+C7+C8</f>
        <v>530</v>
      </c>
      <c r="D9" s="13">
        <f t="shared" ref="D9:N9" si="0">SUM(D5:D8)</f>
        <v>23.65</v>
      </c>
      <c r="E9" s="13">
        <f t="shared" si="0"/>
        <v>23.17</v>
      </c>
      <c r="F9" s="13">
        <f t="shared" si="0"/>
        <v>93.17</v>
      </c>
      <c r="G9" s="13">
        <f t="shared" si="0"/>
        <v>675.31</v>
      </c>
      <c r="H9" s="13">
        <f t="shared" si="0"/>
        <v>0.49</v>
      </c>
      <c r="I9" s="13">
        <f t="shared" si="0"/>
        <v>0.1</v>
      </c>
      <c r="J9" s="13">
        <f t="shared" si="0"/>
        <v>0.23</v>
      </c>
      <c r="K9" s="13">
        <f t="shared" si="0"/>
        <v>60.29</v>
      </c>
      <c r="L9" s="13">
        <f t="shared" si="0"/>
        <v>373.11</v>
      </c>
      <c r="M9" s="13">
        <f t="shared" si="0"/>
        <v>175.45</v>
      </c>
      <c r="N9" s="13">
        <f t="shared" si="0"/>
        <v>7.33</v>
      </c>
    </row>
    <row r="10" spans="1:14" ht="17.399999999999999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7.399999999999999" customHeight="1">
      <c r="A11" s="33" t="s">
        <v>21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7.399999999999999" customHeight="1">
      <c r="A12" s="34" t="s">
        <v>1</v>
      </c>
      <c r="B12" s="34" t="s">
        <v>2</v>
      </c>
      <c r="C12" s="34" t="s">
        <v>3</v>
      </c>
      <c r="D12" s="27" t="s">
        <v>4</v>
      </c>
      <c r="E12" s="28"/>
      <c r="F12" s="29"/>
      <c r="G12" s="34" t="s">
        <v>5</v>
      </c>
      <c r="H12" s="30" t="s">
        <v>6</v>
      </c>
      <c r="I12" s="31"/>
      <c r="J12" s="32"/>
      <c r="K12" s="30" t="s">
        <v>7</v>
      </c>
      <c r="L12" s="31"/>
      <c r="M12" s="31"/>
      <c r="N12" s="32"/>
    </row>
    <row r="13" spans="1:14" ht="17.399999999999999" customHeight="1">
      <c r="A13" s="35"/>
      <c r="B13" s="35"/>
      <c r="C13" s="35"/>
      <c r="D13" s="3" t="s">
        <v>8</v>
      </c>
      <c r="E13" s="4" t="s">
        <v>9</v>
      </c>
      <c r="F13" s="4" t="s">
        <v>10</v>
      </c>
      <c r="G13" s="35"/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16</v>
      </c>
      <c r="N13" s="4" t="s">
        <v>17</v>
      </c>
    </row>
    <row r="14" spans="1:14" ht="17.399999999999999" customHeight="1">
      <c r="A14" s="3"/>
      <c r="B14" s="8" t="s">
        <v>22</v>
      </c>
      <c r="C14" s="3">
        <v>200</v>
      </c>
      <c r="D14" s="19">
        <v>5.9</v>
      </c>
      <c r="E14" s="19">
        <v>6.75</v>
      </c>
      <c r="F14" s="19">
        <v>9.91</v>
      </c>
      <c r="G14" s="9">
        <f>(D14+F14)*4+(E14*9)</f>
        <v>123.99000000000001</v>
      </c>
      <c r="H14" s="19">
        <v>0.08</v>
      </c>
      <c r="I14" s="19">
        <v>2.74</v>
      </c>
      <c r="J14" s="19">
        <v>0.04</v>
      </c>
      <c r="K14" s="19">
        <v>253.2</v>
      </c>
      <c r="L14" s="19">
        <v>189.9</v>
      </c>
      <c r="M14" s="19">
        <v>29.54</v>
      </c>
      <c r="N14" s="19">
        <v>0.12</v>
      </c>
    </row>
    <row r="15" spans="1:14" ht="17.399999999999999" customHeight="1">
      <c r="A15" s="11"/>
      <c r="B15" s="11" t="s">
        <v>20</v>
      </c>
      <c r="C15" s="13">
        <f>SUM(C11:C14)</f>
        <v>200</v>
      </c>
      <c r="D15" s="11">
        <f t="shared" ref="D15:N15" si="1">SUM(D11:D14)</f>
        <v>5.9</v>
      </c>
      <c r="E15" s="11">
        <f t="shared" si="1"/>
        <v>6.75</v>
      </c>
      <c r="F15" s="11">
        <f t="shared" si="1"/>
        <v>9.91</v>
      </c>
      <c r="G15" s="11">
        <f t="shared" si="1"/>
        <v>123.99000000000001</v>
      </c>
      <c r="H15" s="11">
        <f t="shared" si="1"/>
        <v>0.08</v>
      </c>
      <c r="I15" s="11">
        <f t="shared" si="1"/>
        <v>2.74</v>
      </c>
      <c r="J15" s="11">
        <f t="shared" si="1"/>
        <v>0.04</v>
      </c>
      <c r="K15" s="11">
        <f t="shared" si="1"/>
        <v>253.2</v>
      </c>
      <c r="L15" s="11">
        <f t="shared" si="1"/>
        <v>189.9</v>
      </c>
      <c r="M15" s="11">
        <f t="shared" si="1"/>
        <v>29.54</v>
      </c>
      <c r="N15" s="11">
        <f t="shared" si="1"/>
        <v>0.12</v>
      </c>
    </row>
    <row r="16" spans="1:14" ht="17.399999999999999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7.399999999999999" customHeight="1">
      <c r="A17" s="14"/>
      <c r="B17" s="11" t="s">
        <v>23</v>
      </c>
      <c r="C17" s="13">
        <f>C9+C15</f>
        <v>730</v>
      </c>
      <c r="D17" s="13">
        <f t="shared" ref="D17:N17" si="2">D9+D15</f>
        <v>29.549999999999997</v>
      </c>
      <c r="E17" s="13">
        <f t="shared" si="2"/>
        <v>29.92</v>
      </c>
      <c r="F17" s="13">
        <f t="shared" si="2"/>
        <v>103.08</v>
      </c>
      <c r="G17" s="13">
        <f t="shared" si="2"/>
        <v>799.3</v>
      </c>
      <c r="H17" s="13">
        <f t="shared" si="2"/>
        <v>0.56999999999999995</v>
      </c>
      <c r="I17" s="13">
        <f t="shared" si="2"/>
        <v>2.8400000000000003</v>
      </c>
      <c r="J17" s="13">
        <f t="shared" si="2"/>
        <v>0.27</v>
      </c>
      <c r="K17" s="13">
        <f t="shared" si="2"/>
        <v>313.49</v>
      </c>
      <c r="L17" s="13">
        <f t="shared" si="2"/>
        <v>563.01</v>
      </c>
      <c r="M17" s="13">
        <f t="shared" si="2"/>
        <v>204.98999999999998</v>
      </c>
      <c r="N17" s="13">
        <f t="shared" si="2"/>
        <v>7.45</v>
      </c>
    </row>
    <row r="18" spans="1:14" ht="17.399999999999999" customHeight="1">
      <c r="A18" s="14"/>
      <c r="B18" s="1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</sheetData>
  <mergeCells count="17"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A3:A4"/>
    <mergeCell ref="A12:A13"/>
    <mergeCell ref="B3:B4"/>
    <mergeCell ref="B12:B13"/>
    <mergeCell ref="C3:C4"/>
    <mergeCell ref="C12:C13"/>
    <mergeCell ref="G3:G4"/>
    <mergeCell ref="G12:G1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70" zoomScaleNormal="70" workbookViewId="0">
      <selection activeCell="B32" sqref="B32"/>
    </sheetView>
  </sheetViews>
  <sheetFormatPr defaultColWidth="8.88671875" defaultRowHeight="14.4"/>
  <cols>
    <col min="1" max="1" width="13" customWidth="1"/>
    <col min="2" max="2" width="80.6640625" customWidth="1"/>
    <col min="3" max="3" width="16.5546875" customWidth="1"/>
    <col min="6" max="6" width="13" customWidth="1"/>
    <col min="7" max="7" width="14" customWidth="1"/>
    <col min="11" max="13" width="9"/>
  </cols>
  <sheetData>
    <row r="1" spans="1:14" ht="17.399999999999999" customHeight="1">
      <c r="A1" s="14"/>
      <c r="B1" s="14"/>
      <c r="C1" s="1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7.399999999999999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7.399999999999999" customHeight="1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7.399999999999999" customHeight="1">
      <c r="A4" s="34" t="s">
        <v>1</v>
      </c>
      <c r="B4" s="34" t="s">
        <v>2</v>
      </c>
      <c r="C4" s="34" t="s">
        <v>3</v>
      </c>
      <c r="D4" s="27" t="s">
        <v>4</v>
      </c>
      <c r="E4" s="28"/>
      <c r="F4" s="29"/>
      <c r="G4" s="34" t="s">
        <v>5</v>
      </c>
      <c r="H4" s="30" t="s">
        <v>6</v>
      </c>
      <c r="I4" s="31"/>
      <c r="J4" s="32"/>
      <c r="K4" s="30" t="s">
        <v>7</v>
      </c>
      <c r="L4" s="31"/>
      <c r="M4" s="31"/>
      <c r="N4" s="32"/>
    </row>
    <row r="5" spans="1:14" ht="17.399999999999999" customHeight="1">
      <c r="A5" s="35"/>
      <c r="B5" s="35"/>
      <c r="C5" s="35"/>
      <c r="D5" s="3" t="s">
        <v>8</v>
      </c>
      <c r="E5" s="4" t="s">
        <v>9</v>
      </c>
      <c r="F5" s="4" t="s">
        <v>10</v>
      </c>
      <c r="G5" s="35"/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</row>
    <row r="6" spans="1:14" ht="17.399999999999999" customHeight="1">
      <c r="A6" s="2"/>
      <c r="B6" s="15" t="s">
        <v>39</v>
      </c>
      <c r="C6" s="2">
        <v>60</v>
      </c>
      <c r="D6" s="5">
        <v>0.95</v>
      </c>
      <c r="E6" s="5">
        <v>3.2</v>
      </c>
      <c r="F6" s="5">
        <v>5.15</v>
      </c>
      <c r="G6" s="9">
        <f t="shared" ref="G6:G10" si="0">(D6+F6)*4+(E6*9)</f>
        <v>53.2</v>
      </c>
      <c r="H6" s="5">
        <v>0.02</v>
      </c>
      <c r="I6" s="5">
        <v>17.98</v>
      </c>
      <c r="J6" s="5">
        <v>0</v>
      </c>
      <c r="K6" s="5">
        <v>19.36</v>
      </c>
      <c r="L6" s="5">
        <v>20.27</v>
      </c>
      <c r="M6" s="5">
        <v>8.83</v>
      </c>
      <c r="N6" s="5">
        <v>0.52</v>
      </c>
    </row>
    <row r="7" spans="1:14" ht="17.399999999999999" customHeight="1">
      <c r="A7" s="2" t="s">
        <v>40</v>
      </c>
      <c r="B7" s="18" t="s">
        <v>41</v>
      </c>
      <c r="C7" s="2" t="s">
        <v>37</v>
      </c>
      <c r="D7" s="3">
        <v>6.5</v>
      </c>
      <c r="E7" s="4">
        <v>8.5</v>
      </c>
      <c r="F7" s="4">
        <v>10.9</v>
      </c>
      <c r="G7" s="2">
        <v>145.80000000000001</v>
      </c>
      <c r="H7" s="4">
        <v>0.1</v>
      </c>
      <c r="I7" s="4">
        <v>16.7</v>
      </c>
      <c r="J7" s="4">
        <v>183</v>
      </c>
      <c r="K7" s="4">
        <v>123</v>
      </c>
      <c r="L7" s="4">
        <v>145.69999999999999</v>
      </c>
      <c r="M7" s="4">
        <v>30.5</v>
      </c>
      <c r="N7" s="4">
        <v>1.6</v>
      </c>
    </row>
    <row r="8" spans="1:14" ht="17.399999999999999" customHeight="1">
      <c r="A8" s="3" t="s">
        <v>28</v>
      </c>
      <c r="B8" s="8" t="s">
        <v>29</v>
      </c>
      <c r="C8" s="3" t="s">
        <v>35</v>
      </c>
      <c r="D8" s="10">
        <v>13.5</v>
      </c>
      <c r="E8" s="10">
        <v>16.2</v>
      </c>
      <c r="F8" s="10">
        <v>15.4</v>
      </c>
      <c r="G8" s="10">
        <v>261.3</v>
      </c>
      <c r="H8" s="10">
        <v>0.1</v>
      </c>
      <c r="I8" s="10">
        <v>0</v>
      </c>
      <c r="J8" s="10">
        <v>0.2</v>
      </c>
      <c r="K8" s="10">
        <v>29.8</v>
      </c>
      <c r="L8" s="10">
        <v>131.4</v>
      </c>
      <c r="M8" s="10">
        <v>26.7</v>
      </c>
      <c r="N8" s="10">
        <v>1.3</v>
      </c>
    </row>
    <row r="9" spans="1:14" ht="17.399999999999999" customHeight="1">
      <c r="A9" s="3" t="s">
        <v>31</v>
      </c>
      <c r="B9" s="8" t="s">
        <v>32</v>
      </c>
      <c r="C9" s="3">
        <v>150</v>
      </c>
      <c r="D9" s="3">
        <v>8.75</v>
      </c>
      <c r="E9" s="3">
        <v>6.62</v>
      </c>
      <c r="F9" s="3">
        <v>43.06</v>
      </c>
      <c r="G9" s="4">
        <f t="shared" si="0"/>
        <v>266.82</v>
      </c>
      <c r="H9" s="3">
        <v>0.28999999999999998</v>
      </c>
      <c r="I9" s="3">
        <v>0</v>
      </c>
      <c r="J9" s="3">
        <v>0.03</v>
      </c>
      <c r="K9" s="3">
        <v>17.239999999999998</v>
      </c>
      <c r="L9" s="3">
        <v>207.47</v>
      </c>
      <c r="M9" s="3">
        <v>138.75</v>
      </c>
      <c r="N9" s="3">
        <v>4.67</v>
      </c>
    </row>
    <row r="10" spans="1:14" ht="17.399999999999999" customHeight="1">
      <c r="A10" s="3" t="s">
        <v>18</v>
      </c>
      <c r="B10" s="8" t="s">
        <v>19</v>
      </c>
      <c r="C10" s="3">
        <v>200</v>
      </c>
      <c r="D10" s="5">
        <v>0.2</v>
      </c>
      <c r="E10" s="5">
        <v>0.05</v>
      </c>
      <c r="F10" s="5">
        <v>15.01</v>
      </c>
      <c r="G10" s="9">
        <f t="shared" si="0"/>
        <v>61.29</v>
      </c>
      <c r="H10" s="5">
        <v>0</v>
      </c>
      <c r="I10" s="5">
        <v>0.1</v>
      </c>
      <c r="J10" s="5">
        <v>0</v>
      </c>
      <c r="K10" s="5">
        <v>5.25</v>
      </c>
      <c r="L10" s="5">
        <v>8.24</v>
      </c>
      <c r="M10" s="5">
        <v>4.4000000000000004</v>
      </c>
      <c r="N10" s="5">
        <v>0.86</v>
      </c>
    </row>
    <row r="11" spans="1:14" ht="17.399999999999999" customHeight="1">
      <c r="A11" s="3" t="s">
        <v>33</v>
      </c>
      <c r="B11" s="8" t="s">
        <v>34</v>
      </c>
      <c r="C11" s="3">
        <v>40</v>
      </c>
      <c r="D11" s="5">
        <v>1.2</v>
      </c>
      <c r="E11" s="10">
        <v>0.3</v>
      </c>
      <c r="F11" s="10">
        <v>19.7</v>
      </c>
      <c r="G11" s="10">
        <v>85.9</v>
      </c>
      <c r="H11" s="10">
        <v>0.1</v>
      </c>
      <c r="I11" s="5">
        <v>0</v>
      </c>
      <c r="J11" s="5">
        <v>0</v>
      </c>
      <c r="K11" s="5">
        <v>8</v>
      </c>
      <c r="L11" s="5">
        <v>26</v>
      </c>
      <c r="M11" s="5">
        <v>5.6</v>
      </c>
      <c r="N11" s="10">
        <v>0.5</v>
      </c>
    </row>
    <row r="12" spans="1:14" ht="17.399999999999999" customHeight="1">
      <c r="A12" s="11"/>
      <c r="B12" s="11" t="s">
        <v>20</v>
      </c>
      <c r="C12" s="11">
        <f>C6+215+10+90+25+C9+C10+C11</f>
        <v>790</v>
      </c>
      <c r="D12" s="13">
        <f t="shared" ref="D12:N12" si="1">SUM(D6:D11)</f>
        <v>31.099999999999998</v>
      </c>
      <c r="E12" s="13">
        <f t="shared" si="1"/>
        <v>34.86999999999999</v>
      </c>
      <c r="F12" s="13">
        <f t="shared" si="1"/>
        <v>109.22000000000001</v>
      </c>
      <c r="G12" s="13">
        <f t="shared" si="1"/>
        <v>874.31</v>
      </c>
      <c r="H12" s="13">
        <f t="shared" si="1"/>
        <v>0.61</v>
      </c>
      <c r="I12" s="13">
        <f t="shared" si="1"/>
        <v>34.78</v>
      </c>
      <c r="J12" s="13">
        <f t="shared" si="1"/>
        <v>183.23</v>
      </c>
      <c r="K12" s="13">
        <f t="shared" si="1"/>
        <v>202.65000000000003</v>
      </c>
      <c r="L12" s="13">
        <f t="shared" si="1"/>
        <v>539.08000000000004</v>
      </c>
      <c r="M12" s="13">
        <f t="shared" si="1"/>
        <v>214.78</v>
      </c>
      <c r="N12" s="13">
        <f t="shared" si="1"/>
        <v>9.4499999999999993</v>
      </c>
    </row>
    <row r="13" spans="1:14" ht="17.399999999999999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7.399999999999999" customHeight="1">
      <c r="A14" s="33" t="s">
        <v>38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7.399999999999999" customHeight="1">
      <c r="A15" s="34" t="s">
        <v>1</v>
      </c>
      <c r="B15" s="34" t="s">
        <v>2</v>
      </c>
      <c r="C15" s="34" t="s">
        <v>3</v>
      </c>
      <c r="D15" s="27" t="s">
        <v>4</v>
      </c>
      <c r="E15" s="28"/>
      <c r="F15" s="29"/>
      <c r="G15" s="34" t="s">
        <v>5</v>
      </c>
      <c r="H15" s="30" t="s">
        <v>6</v>
      </c>
      <c r="I15" s="31"/>
      <c r="J15" s="32"/>
      <c r="K15" s="30" t="s">
        <v>7</v>
      </c>
      <c r="L15" s="31"/>
      <c r="M15" s="31"/>
      <c r="N15" s="32"/>
    </row>
    <row r="16" spans="1:14" ht="17.399999999999999" customHeight="1">
      <c r="A16" s="35"/>
      <c r="B16" s="35"/>
      <c r="C16" s="35"/>
      <c r="D16" s="3" t="s">
        <v>8</v>
      </c>
      <c r="E16" s="4" t="s">
        <v>9</v>
      </c>
      <c r="F16" s="4" t="s">
        <v>10</v>
      </c>
      <c r="G16" s="35"/>
      <c r="H16" s="4" t="s">
        <v>11</v>
      </c>
      <c r="I16" s="4" t="s">
        <v>12</v>
      </c>
      <c r="J16" s="4" t="s">
        <v>13</v>
      </c>
      <c r="K16" s="4" t="s">
        <v>14</v>
      </c>
      <c r="L16" s="4" t="s">
        <v>15</v>
      </c>
      <c r="M16" s="4" t="s">
        <v>16</v>
      </c>
      <c r="N16" s="4" t="s">
        <v>17</v>
      </c>
    </row>
    <row r="17" spans="1:14" ht="17.399999999999999" customHeight="1">
      <c r="A17" s="3"/>
      <c r="B17" s="8" t="s">
        <v>22</v>
      </c>
      <c r="C17" s="3">
        <v>200</v>
      </c>
      <c r="D17" s="19">
        <v>5.9</v>
      </c>
      <c r="E17" s="19">
        <v>6.75</v>
      </c>
      <c r="F17" s="19">
        <v>9.91</v>
      </c>
      <c r="G17" s="9">
        <f>(D17+F17)*4+(E17*9)</f>
        <v>123.99000000000001</v>
      </c>
      <c r="H17" s="19">
        <v>0.08</v>
      </c>
      <c r="I17" s="19">
        <v>2.74</v>
      </c>
      <c r="J17" s="19">
        <v>0.04</v>
      </c>
      <c r="K17" s="19">
        <v>253.2</v>
      </c>
      <c r="L17" s="19">
        <v>189.9</v>
      </c>
      <c r="M17" s="19">
        <v>29.54</v>
      </c>
      <c r="N17" s="19">
        <v>0.12</v>
      </c>
    </row>
    <row r="18" spans="1:14" ht="17.399999999999999" customHeight="1">
      <c r="A18" s="11"/>
      <c r="B18" s="11" t="s">
        <v>20</v>
      </c>
      <c r="C18" s="13">
        <f>SUM(C14:C17)</f>
        <v>200</v>
      </c>
      <c r="D18" s="11">
        <f t="shared" ref="D18:N18" si="2">SUM(D14:D17)</f>
        <v>5.9</v>
      </c>
      <c r="E18" s="11">
        <f t="shared" si="2"/>
        <v>6.75</v>
      </c>
      <c r="F18" s="11">
        <f t="shared" si="2"/>
        <v>9.91</v>
      </c>
      <c r="G18" s="11">
        <f t="shared" si="2"/>
        <v>123.99000000000001</v>
      </c>
      <c r="H18" s="11">
        <f t="shared" si="2"/>
        <v>0.08</v>
      </c>
      <c r="I18" s="11">
        <f t="shared" si="2"/>
        <v>2.74</v>
      </c>
      <c r="J18" s="11">
        <f t="shared" si="2"/>
        <v>0.04</v>
      </c>
      <c r="K18" s="11">
        <f t="shared" si="2"/>
        <v>253.2</v>
      </c>
      <c r="L18" s="11">
        <f t="shared" si="2"/>
        <v>189.9</v>
      </c>
      <c r="M18" s="11">
        <f t="shared" si="2"/>
        <v>29.54</v>
      </c>
      <c r="N18" s="11">
        <f t="shared" si="2"/>
        <v>0.12</v>
      </c>
    </row>
    <row r="19" spans="1:14" ht="17.399999999999999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7.399999999999999" customHeight="1">
      <c r="A20" s="14"/>
      <c r="B20" s="11" t="s">
        <v>23</v>
      </c>
      <c r="C20" s="13">
        <f>C12+C18</f>
        <v>990</v>
      </c>
      <c r="D20" s="13">
        <f t="shared" ref="D20:N20" si="3">D12+D18</f>
        <v>37</v>
      </c>
      <c r="E20" s="13">
        <f t="shared" si="3"/>
        <v>41.61999999999999</v>
      </c>
      <c r="F20" s="13">
        <f t="shared" si="3"/>
        <v>119.13000000000001</v>
      </c>
      <c r="G20" s="13">
        <f t="shared" si="3"/>
        <v>998.3</v>
      </c>
      <c r="H20" s="13">
        <f t="shared" si="3"/>
        <v>0.69</v>
      </c>
      <c r="I20" s="13">
        <f t="shared" si="3"/>
        <v>37.520000000000003</v>
      </c>
      <c r="J20" s="13">
        <f t="shared" si="3"/>
        <v>183.26999999999998</v>
      </c>
      <c r="K20" s="13">
        <f t="shared" si="3"/>
        <v>455.85</v>
      </c>
      <c r="L20" s="13">
        <f t="shared" si="3"/>
        <v>728.98</v>
      </c>
      <c r="M20" s="13">
        <f t="shared" si="3"/>
        <v>244.32</v>
      </c>
      <c r="N20" s="13">
        <f t="shared" si="3"/>
        <v>9.5699999999999985</v>
      </c>
    </row>
    <row r="21" spans="1:14" ht="17.399999999999999" customHeight="1">
      <c r="A21" s="14"/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7.399999999999999" customHeight="1"/>
  </sheetData>
  <mergeCells count="17">
    <mergeCell ref="A2:N2"/>
    <mergeCell ref="A3:N3"/>
    <mergeCell ref="D4:F4"/>
    <mergeCell ref="H4:J4"/>
    <mergeCell ref="K4:N4"/>
    <mergeCell ref="A14:N14"/>
    <mergeCell ref="D15:F15"/>
    <mergeCell ref="H15:J15"/>
    <mergeCell ref="K15:N15"/>
    <mergeCell ref="A4:A5"/>
    <mergeCell ref="A15:A16"/>
    <mergeCell ref="B4:B5"/>
    <mergeCell ref="B15:B16"/>
    <mergeCell ref="C4:C5"/>
    <mergeCell ref="C15:C16"/>
    <mergeCell ref="G4:G5"/>
    <mergeCell ref="G15:G1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="60" zoomScaleNormal="60" workbookViewId="0">
      <selection activeCell="F32" sqref="F32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4" max="4" width="9"/>
    <col min="6" max="6" width="12" customWidth="1"/>
    <col min="7" max="7" width="16.21875" customWidth="1"/>
    <col min="10" max="13" width="9"/>
  </cols>
  <sheetData>
    <row r="1" spans="1:14" ht="17.399999999999999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7.399999999999999" customHeight="1">
      <c r="A2" s="25" t="s">
        <v>42</v>
      </c>
      <c r="B2" s="3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7.399999999999999" customHeight="1">
      <c r="A3" s="34" t="s">
        <v>1</v>
      </c>
      <c r="B3" s="34" t="s">
        <v>2</v>
      </c>
      <c r="C3" s="34" t="s">
        <v>3</v>
      </c>
      <c r="D3" s="27" t="s">
        <v>4</v>
      </c>
      <c r="E3" s="28"/>
      <c r="F3" s="29"/>
      <c r="G3" s="34" t="s">
        <v>5</v>
      </c>
      <c r="H3" s="30" t="s">
        <v>6</v>
      </c>
      <c r="I3" s="31"/>
      <c r="J3" s="32"/>
      <c r="K3" s="30" t="s">
        <v>7</v>
      </c>
      <c r="L3" s="31"/>
      <c r="M3" s="31"/>
      <c r="N3" s="32"/>
    </row>
    <row r="4" spans="1:14" ht="17.399999999999999" customHeight="1">
      <c r="A4" s="35"/>
      <c r="B4" s="35"/>
      <c r="C4" s="35"/>
      <c r="D4" s="3" t="s">
        <v>8</v>
      </c>
      <c r="E4" s="4" t="s">
        <v>9</v>
      </c>
      <c r="F4" s="4" t="s">
        <v>10</v>
      </c>
      <c r="G4" s="3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17.399999999999999" customHeight="1">
      <c r="A5" s="3" t="s">
        <v>43</v>
      </c>
      <c r="B5" s="8" t="s">
        <v>44</v>
      </c>
      <c r="C5" s="3">
        <v>90</v>
      </c>
      <c r="D5" s="5">
        <v>39.42</v>
      </c>
      <c r="E5" s="5">
        <v>19.03</v>
      </c>
      <c r="F5" s="5">
        <v>18.010000000000002</v>
      </c>
      <c r="G5" s="9">
        <f t="shared" ref="G5:G7" si="0">(D5+F5)*4+(E5*9)</f>
        <v>400.99</v>
      </c>
      <c r="H5" s="5">
        <v>0.04</v>
      </c>
      <c r="I5" s="5">
        <v>5.18</v>
      </c>
      <c r="J5" s="5">
        <v>0.04</v>
      </c>
      <c r="K5" s="5">
        <v>23.16</v>
      </c>
      <c r="L5" s="5">
        <v>150.97</v>
      </c>
      <c r="M5" s="5">
        <v>65.959999999999994</v>
      </c>
      <c r="N5" s="5">
        <v>1.25</v>
      </c>
    </row>
    <row r="6" spans="1:14" ht="17.399999999999999" customHeight="1">
      <c r="A6" s="6" t="s">
        <v>45</v>
      </c>
      <c r="B6" s="8" t="s">
        <v>46</v>
      </c>
      <c r="C6" s="3">
        <v>150</v>
      </c>
      <c r="D6" s="7">
        <v>3.24</v>
      </c>
      <c r="E6" s="7">
        <v>5.6</v>
      </c>
      <c r="F6" s="7">
        <v>22.05</v>
      </c>
      <c r="G6" s="9">
        <f t="shared" si="0"/>
        <v>151.56</v>
      </c>
      <c r="H6" s="7">
        <v>0.15</v>
      </c>
      <c r="I6" s="7">
        <v>25.95</v>
      </c>
      <c r="J6" s="7">
        <v>0.03</v>
      </c>
      <c r="K6" s="7">
        <v>69.5</v>
      </c>
      <c r="L6" s="7">
        <v>96.71</v>
      </c>
      <c r="M6" s="7">
        <v>34.49</v>
      </c>
      <c r="N6" s="7">
        <v>1.4</v>
      </c>
    </row>
    <row r="7" spans="1:14" ht="17.399999999999999" customHeight="1">
      <c r="A7" s="3" t="s">
        <v>24</v>
      </c>
      <c r="B7" s="8" t="s">
        <v>25</v>
      </c>
      <c r="C7" s="3" t="s">
        <v>26</v>
      </c>
      <c r="D7" s="5">
        <v>0.26</v>
      </c>
      <c r="E7" s="5">
        <v>0.05</v>
      </c>
      <c r="F7" s="5">
        <v>15.22</v>
      </c>
      <c r="G7" s="9">
        <f t="shared" si="0"/>
        <v>62.370000000000005</v>
      </c>
      <c r="H7" s="5">
        <v>0</v>
      </c>
      <c r="I7" s="5">
        <v>2.9</v>
      </c>
      <c r="J7" s="5">
        <v>0</v>
      </c>
      <c r="K7" s="5">
        <v>8.0500000000000007</v>
      </c>
      <c r="L7" s="5">
        <v>9.7799999999999994</v>
      </c>
      <c r="M7" s="5">
        <v>5.24</v>
      </c>
      <c r="N7" s="5">
        <v>0.9</v>
      </c>
    </row>
    <row r="8" spans="1:14" ht="17.399999999999999" customHeight="1">
      <c r="A8" s="3" t="s">
        <v>33</v>
      </c>
      <c r="B8" s="8" t="s">
        <v>34</v>
      </c>
      <c r="C8" s="3">
        <v>40</v>
      </c>
      <c r="D8" s="5">
        <v>1.2</v>
      </c>
      <c r="E8" s="10">
        <v>0.3</v>
      </c>
      <c r="F8" s="10">
        <v>19.7</v>
      </c>
      <c r="G8" s="10">
        <v>85.9</v>
      </c>
      <c r="H8" s="10">
        <v>0.1</v>
      </c>
      <c r="I8" s="5">
        <v>0</v>
      </c>
      <c r="J8" s="5">
        <v>0</v>
      </c>
      <c r="K8" s="5">
        <v>8</v>
      </c>
      <c r="L8" s="5">
        <v>26</v>
      </c>
      <c r="M8" s="5">
        <v>5.6</v>
      </c>
      <c r="N8" s="10">
        <v>0.5</v>
      </c>
    </row>
    <row r="9" spans="1:14" ht="17.399999999999999" customHeight="1">
      <c r="A9" s="11"/>
      <c r="B9" s="12" t="s">
        <v>20</v>
      </c>
      <c r="C9" s="11">
        <f>C5+C6+C8+215+7</f>
        <v>502</v>
      </c>
      <c r="D9" s="13">
        <f t="shared" ref="D9:N9" si="1">SUM(D5:D8)</f>
        <v>44.120000000000005</v>
      </c>
      <c r="E9" s="13">
        <f t="shared" si="1"/>
        <v>24.980000000000004</v>
      </c>
      <c r="F9" s="13">
        <f t="shared" si="1"/>
        <v>74.98</v>
      </c>
      <c r="G9" s="13">
        <f t="shared" si="1"/>
        <v>700.81999999999994</v>
      </c>
      <c r="H9" s="13">
        <f t="shared" si="1"/>
        <v>0.29000000000000004</v>
      </c>
      <c r="I9" s="13">
        <f t="shared" si="1"/>
        <v>34.03</v>
      </c>
      <c r="J9" s="13">
        <f t="shared" si="1"/>
        <v>7.0000000000000007E-2</v>
      </c>
      <c r="K9" s="13">
        <f t="shared" si="1"/>
        <v>108.71</v>
      </c>
      <c r="L9" s="13">
        <f t="shared" si="1"/>
        <v>283.45999999999998</v>
      </c>
      <c r="M9" s="13">
        <f t="shared" si="1"/>
        <v>111.28999999999998</v>
      </c>
      <c r="N9" s="13">
        <f t="shared" si="1"/>
        <v>4.05</v>
      </c>
    </row>
    <row r="10" spans="1:14" ht="17.399999999999999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7.399999999999999" customHeight="1">
      <c r="A11" s="33" t="s">
        <v>36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7.399999999999999" customHeight="1">
      <c r="A12" s="34" t="s">
        <v>1</v>
      </c>
      <c r="B12" s="34" t="s">
        <v>2</v>
      </c>
      <c r="C12" s="34" t="s">
        <v>3</v>
      </c>
      <c r="D12" s="27" t="s">
        <v>4</v>
      </c>
      <c r="E12" s="28"/>
      <c r="F12" s="29"/>
      <c r="G12" s="34" t="s">
        <v>5</v>
      </c>
      <c r="H12" s="30" t="s">
        <v>6</v>
      </c>
      <c r="I12" s="31"/>
      <c r="J12" s="32"/>
      <c r="K12" s="30" t="s">
        <v>7</v>
      </c>
      <c r="L12" s="31"/>
      <c r="M12" s="31"/>
      <c r="N12" s="32"/>
    </row>
    <row r="13" spans="1:14" ht="17.399999999999999" customHeight="1">
      <c r="A13" s="35"/>
      <c r="B13" s="35"/>
      <c r="C13" s="35"/>
      <c r="D13" s="3" t="s">
        <v>8</v>
      </c>
      <c r="E13" s="4" t="s">
        <v>9</v>
      </c>
      <c r="F13" s="4" t="s">
        <v>10</v>
      </c>
      <c r="G13" s="35"/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16</v>
      </c>
      <c r="N13" s="4" t="s">
        <v>17</v>
      </c>
    </row>
    <row r="14" spans="1:14" ht="17.399999999999999" customHeight="1">
      <c r="A14" s="2"/>
      <c r="B14" s="15" t="s">
        <v>39</v>
      </c>
      <c r="C14" s="2">
        <v>60</v>
      </c>
      <c r="D14" s="5">
        <v>0.95</v>
      </c>
      <c r="E14" s="5">
        <v>3.2</v>
      </c>
      <c r="F14" s="5">
        <v>5.15</v>
      </c>
      <c r="G14" s="9">
        <f t="shared" ref="G14:G18" si="2">(D14+F14)*4+(E14*9)</f>
        <v>53.2</v>
      </c>
      <c r="H14" s="5">
        <v>0.02</v>
      </c>
      <c r="I14" s="5">
        <v>17.98</v>
      </c>
      <c r="J14" s="5">
        <v>0</v>
      </c>
      <c r="K14" s="5">
        <v>19.36</v>
      </c>
      <c r="L14" s="5">
        <v>20.27</v>
      </c>
      <c r="M14" s="5">
        <v>8.83</v>
      </c>
      <c r="N14" s="5">
        <v>0.52</v>
      </c>
    </row>
    <row r="15" spans="1:14" ht="17.399999999999999" customHeight="1">
      <c r="A15" s="2" t="s">
        <v>40</v>
      </c>
      <c r="B15" s="18" t="s">
        <v>41</v>
      </c>
      <c r="C15" s="2" t="s">
        <v>37</v>
      </c>
      <c r="D15" s="3">
        <v>6.5</v>
      </c>
      <c r="E15" s="4">
        <v>8.5</v>
      </c>
      <c r="F15" s="4">
        <v>10.9</v>
      </c>
      <c r="G15" s="2">
        <v>145.80000000000001</v>
      </c>
      <c r="H15" s="4">
        <v>0.1</v>
      </c>
      <c r="I15" s="4">
        <v>16.7</v>
      </c>
      <c r="J15" s="4">
        <v>183</v>
      </c>
      <c r="K15" s="4">
        <v>123</v>
      </c>
      <c r="L15" s="4">
        <v>145.69999999999999</v>
      </c>
      <c r="M15" s="4">
        <v>30.5</v>
      </c>
      <c r="N15" s="4">
        <v>1.6</v>
      </c>
    </row>
    <row r="16" spans="1:14" ht="17.399999999999999" customHeight="1">
      <c r="A16" s="3" t="s">
        <v>28</v>
      </c>
      <c r="B16" s="8" t="s">
        <v>29</v>
      </c>
      <c r="C16" s="3" t="s">
        <v>35</v>
      </c>
      <c r="D16" s="10">
        <v>13.5</v>
      </c>
      <c r="E16" s="10">
        <v>16.2</v>
      </c>
      <c r="F16" s="10">
        <v>15.4</v>
      </c>
      <c r="G16" s="10">
        <v>261.3</v>
      </c>
      <c r="H16" s="10">
        <v>0.1</v>
      </c>
      <c r="I16" s="10">
        <v>0</v>
      </c>
      <c r="J16" s="10">
        <v>0.2</v>
      </c>
      <c r="K16" s="10">
        <v>29.8</v>
      </c>
      <c r="L16" s="10">
        <v>131.4</v>
      </c>
      <c r="M16" s="10">
        <v>26.7</v>
      </c>
      <c r="N16" s="10">
        <v>1.3</v>
      </c>
    </row>
    <row r="17" spans="1:14" ht="17.399999999999999" customHeight="1">
      <c r="A17" s="3" t="s">
        <v>31</v>
      </c>
      <c r="B17" s="8" t="s">
        <v>32</v>
      </c>
      <c r="C17" s="3">
        <v>150</v>
      </c>
      <c r="D17" s="3">
        <v>8.75</v>
      </c>
      <c r="E17" s="3">
        <v>6.62</v>
      </c>
      <c r="F17" s="3">
        <v>43.06</v>
      </c>
      <c r="G17" s="4">
        <f t="shared" si="2"/>
        <v>266.82</v>
      </c>
      <c r="H17" s="3">
        <v>0.28999999999999998</v>
      </c>
      <c r="I17" s="3">
        <v>0</v>
      </c>
      <c r="J17" s="3">
        <v>0.03</v>
      </c>
      <c r="K17" s="3">
        <v>17.239999999999998</v>
      </c>
      <c r="L17" s="3">
        <v>207.47</v>
      </c>
      <c r="M17" s="3">
        <v>138.75</v>
      </c>
      <c r="N17" s="3">
        <v>4.67</v>
      </c>
    </row>
    <row r="18" spans="1:14" ht="17.399999999999999" customHeight="1">
      <c r="A18" s="3" t="s">
        <v>18</v>
      </c>
      <c r="B18" s="8" t="s">
        <v>19</v>
      </c>
      <c r="C18" s="3">
        <v>200</v>
      </c>
      <c r="D18" s="5">
        <v>0.2</v>
      </c>
      <c r="E18" s="5">
        <v>0.05</v>
      </c>
      <c r="F18" s="5">
        <v>15.01</v>
      </c>
      <c r="G18" s="9">
        <f t="shared" si="2"/>
        <v>61.29</v>
      </c>
      <c r="H18" s="5">
        <v>0</v>
      </c>
      <c r="I18" s="5">
        <v>0.1</v>
      </c>
      <c r="J18" s="5">
        <v>0</v>
      </c>
      <c r="K18" s="5">
        <v>5.25</v>
      </c>
      <c r="L18" s="5">
        <v>8.24</v>
      </c>
      <c r="M18" s="5">
        <v>4.4000000000000004</v>
      </c>
      <c r="N18" s="5">
        <v>0.86</v>
      </c>
    </row>
    <row r="19" spans="1:14" ht="17.399999999999999" customHeight="1">
      <c r="A19" s="3" t="s">
        <v>33</v>
      </c>
      <c r="B19" s="8" t="s">
        <v>34</v>
      </c>
      <c r="C19" s="3">
        <v>40</v>
      </c>
      <c r="D19" s="5">
        <v>1.2</v>
      </c>
      <c r="E19" s="10">
        <v>0.3</v>
      </c>
      <c r="F19" s="10">
        <v>19.7</v>
      </c>
      <c r="G19" s="10">
        <v>85.9</v>
      </c>
      <c r="H19" s="10">
        <v>0.1</v>
      </c>
      <c r="I19" s="5">
        <v>0</v>
      </c>
      <c r="J19" s="5">
        <v>0</v>
      </c>
      <c r="K19" s="5">
        <v>8</v>
      </c>
      <c r="L19" s="5">
        <v>26</v>
      </c>
      <c r="M19" s="5">
        <v>5.6</v>
      </c>
      <c r="N19" s="10">
        <v>0.5</v>
      </c>
    </row>
    <row r="20" spans="1:14" ht="17.399999999999999" customHeight="1">
      <c r="A20" s="3"/>
      <c r="B20" s="8" t="s">
        <v>47</v>
      </c>
      <c r="C20" s="3">
        <v>100</v>
      </c>
      <c r="D20" s="5"/>
      <c r="E20" s="10"/>
      <c r="F20" s="10"/>
      <c r="G20" s="10"/>
      <c r="H20" s="10"/>
      <c r="I20" s="5"/>
      <c r="J20" s="5"/>
      <c r="K20" s="5"/>
      <c r="L20" s="5"/>
      <c r="M20" s="5"/>
      <c r="N20" s="10"/>
    </row>
    <row r="21" spans="1:14" ht="17.399999999999999" customHeight="1">
      <c r="A21" s="11"/>
      <c r="B21" s="12" t="s">
        <v>20</v>
      </c>
      <c r="C21" s="13">
        <f>C14+200+10+90+25+C17+C18+C19+C20</f>
        <v>875</v>
      </c>
      <c r="D21" s="13">
        <f t="shared" ref="D21:N21" si="3">SUM(D14:D19)</f>
        <v>31.099999999999998</v>
      </c>
      <c r="E21" s="13">
        <f t="shared" si="3"/>
        <v>34.86999999999999</v>
      </c>
      <c r="F21" s="13">
        <f t="shared" si="3"/>
        <v>109.22000000000001</v>
      </c>
      <c r="G21" s="13">
        <f t="shared" si="3"/>
        <v>874.31</v>
      </c>
      <c r="H21" s="13">
        <f t="shared" si="3"/>
        <v>0.61</v>
      </c>
      <c r="I21" s="13">
        <f t="shared" si="3"/>
        <v>34.78</v>
      </c>
      <c r="J21" s="13">
        <f t="shared" si="3"/>
        <v>183.23</v>
      </c>
      <c r="K21" s="13">
        <f t="shared" si="3"/>
        <v>202.65000000000003</v>
      </c>
      <c r="L21" s="13">
        <f t="shared" si="3"/>
        <v>539.08000000000004</v>
      </c>
      <c r="M21" s="13">
        <f t="shared" si="3"/>
        <v>214.78</v>
      </c>
      <c r="N21" s="13">
        <f t="shared" si="3"/>
        <v>9.4499999999999993</v>
      </c>
    </row>
    <row r="22" spans="1:14" ht="17.399999999999999" customHeight="1">
      <c r="A22" s="14"/>
      <c r="B22" s="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7.399999999999999" customHeight="1">
      <c r="A23" s="14"/>
      <c r="B23" s="12" t="s">
        <v>23</v>
      </c>
      <c r="C23" s="13">
        <f>C9+C21</f>
        <v>1377</v>
      </c>
      <c r="D23" s="13">
        <f t="shared" ref="D23:N23" si="4">D9+D21</f>
        <v>75.22</v>
      </c>
      <c r="E23" s="13">
        <f t="shared" si="4"/>
        <v>59.849999999999994</v>
      </c>
      <c r="F23" s="13">
        <f t="shared" si="4"/>
        <v>184.20000000000002</v>
      </c>
      <c r="G23" s="13">
        <f t="shared" si="4"/>
        <v>1575.1299999999999</v>
      </c>
      <c r="H23" s="13">
        <f t="shared" si="4"/>
        <v>0.9</v>
      </c>
      <c r="I23" s="13">
        <f t="shared" si="4"/>
        <v>68.81</v>
      </c>
      <c r="J23" s="13">
        <f t="shared" si="4"/>
        <v>183.29999999999998</v>
      </c>
      <c r="K23" s="13">
        <f t="shared" si="4"/>
        <v>311.36</v>
      </c>
      <c r="L23" s="13">
        <f t="shared" si="4"/>
        <v>822.54</v>
      </c>
      <c r="M23" s="13">
        <f t="shared" si="4"/>
        <v>326.07</v>
      </c>
      <c r="N23" s="13">
        <f t="shared" si="4"/>
        <v>13.5</v>
      </c>
    </row>
    <row r="24" spans="1:14" ht="17.399999999999999" customHeight="1">
      <c r="A24" s="14"/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</sheetData>
  <mergeCells count="17"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A3:A4"/>
    <mergeCell ref="A12:A13"/>
    <mergeCell ref="B3:B4"/>
    <mergeCell ref="B12:B13"/>
    <mergeCell ref="C3:C4"/>
    <mergeCell ref="C12:C13"/>
    <mergeCell ref="G3:G4"/>
    <mergeCell ref="G12:G1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="60" zoomScaleNormal="60" workbookViewId="0">
      <selection activeCell="A14" sqref="A14:XFD125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5" max="5" width="12" customWidth="1"/>
    <col min="6" max="6" width="16.21875" customWidth="1"/>
    <col min="7" max="7" width="11.44140625" customWidth="1"/>
  </cols>
  <sheetData>
    <row r="1" spans="1:14" ht="17.399999999999999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7.399999999999999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7.399999999999999" customHeight="1">
      <c r="A3" s="34" t="s">
        <v>1</v>
      </c>
      <c r="B3" s="34" t="s">
        <v>2</v>
      </c>
      <c r="C3" s="34" t="s">
        <v>3</v>
      </c>
      <c r="D3" s="27" t="s">
        <v>4</v>
      </c>
      <c r="E3" s="28"/>
      <c r="F3" s="29"/>
      <c r="G3" s="34" t="s">
        <v>5</v>
      </c>
      <c r="H3" s="30" t="s">
        <v>6</v>
      </c>
      <c r="I3" s="31"/>
      <c r="J3" s="32"/>
      <c r="K3" s="30" t="s">
        <v>7</v>
      </c>
      <c r="L3" s="31"/>
      <c r="M3" s="31"/>
      <c r="N3" s="32"/>
    </row>
    <row r="4" spans="1:14" ht="17.399999999999999" customHeight="1">
      <c r="A4" s="35"/>
      <c r="B4" s="35"/>
      <c r="C4" s="35"/>
      <c r="D4" s="21" t="s">
        <v>8</v>
      </c>
      <c r="E4" s="22" t="s">
        <v>9</v>
      </c>
      <c r="F4" s="22" t="s">
        <v>10</v>
      </c>
      <c r="G4" s="35"/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  <c r="M4" s="22" t="s">
        <v>16</v>
      </c>
      <c r="N4" s="22" t="s">
        <v>17</v>
      </c>
    </row>
    <row r="5" spans="1:14" ht="17.399999999999999" customHeight="1">
      <c r="A5" s="23"/>
      <c r="B5" s="15" t="s">
        <v>39</v>
      </c>
      <c r="C5" s="23">
        <v>100</v>
      </c>
      <c r="D5" s="20">
        <v>1.58</v>
      </c>
      <c r="E5" s="20">
        <v>5.33</v>
      </c>
      <c r="F5" s="20">
        <v>8.58</v>
      </c>
      <c r="G5" s="20">
        <v>88.67</v>
      </c>
      <c r="H5" s="20">
        <v>0.03</v>
      </c>
      <c r="I5" s="20">
        <v>29.97</v>
      </c>
      <c r="J5" s="20">
        <v>0</v>
      </c>
      <c r="K5" s="20">
        <v>32.270000000000003</v>
      </c>
      <c r="L5" s="20">
        <v>33.78</v>
      </c>
      <c r="M5" s="20">
        <v>14.72</v>
      </c>
      <c r="N5" s="20">
        <v>0.87</v>
      </c>
    </row>
    <row r="6" spans="1:14" ht="17.399999999999999" customHeight="1">
      <c r="A6" s="23" t="s">
        <v>40</v>
      </c>
      <c r="B6" s="18" t="s">
        <v>41</v>
      </c>
      <c r="C6" s="23" t="s">
        <v>48</v>
      </c>
      <c r="D6" s="7">
        <v>6.88</v>
      </c>
      <c r="E6" s="7">
        <v>9.5399999999999991</v>
      </c>
      <c r="F6" s="7">
        <v>13.5</v>
      </c>
      <c r="G6" s="7">
        <v>167.39</v>
      </c>
      <c r="H6" s="7">
        <v>0.09</v>
      </c>
      <c r="I6" s="7">
        <v>20.81</v>
      </c>
      <c r="J6" s="7">
        <v>183.05</v>
      </c>
      <c r="K6" s="7">
        <v>131.05000000000001</v>
      </c>
      <c r="L6" s="7">
        <v>156.80000000000001</v>
      </c>
      <c r="M6" s="7">
        <v>34.97</v>
      </c>
      <c r="N6" s="7">
        <v>1.85</v>
      </c>
    </row>
    <row r="7" spans="1:14" ht="17.399999999999999" customHeight="1">
      <c r="A7" s="21" t="s">
        <v>28</v>
      </c>
      <c r="B7" s="8" t="s">
        <v>29</v>
      </c>
      <c r="C7" s="21" t="s">
        <v>49</v>
      </c>
      <c r="D7" s="10">
        <v>13.5</v>
      </c>
      <c r="E7" s="10">
        <v>16.2</v>
      </c>
      <c r="F7" s="10">
        <v>15.4</v>
      </c>
      <c r="G7" s="10">
        <v>261.3</v>
      </c>
      <c r="H7" s="10">
        <v>0.1</v>
      </c>
      <c r="I7" s="10">
        <v>0</v>
      </c>
      <c r="J7" s="10">
        <v>0.2</v>
      </c>
      <c r="K7" s="10">
        <v>29.8</v>
      </c>
      <c r="L7" s="10">
        <v>131.4</v>
      </c>
      <c r="M7" s="10">
        <v>26.7</v>
      </c>
      <c r="N7" s="10">
        <v>1.3</v>
      </c>
    </row>
    <row r="8" spans="1:14" ht="17.399999999999999" customHeight="1">
      <c r="A8" s="21" t="s">
        <v>31</v>
      </c>
      <c r="B8" s="8" t="s">
        <v>32</v>
      </c>
      <c r="C8" s="21">
        <v>180</v>
      </c>
      <c r="D8" s="24">
        <v>10.5</v>
      </c>
      <c r="E8" s="24">
        <v>7.9</v>
      </c>
      <c r="F8" s="24">
        <v>51.7</v>
      </c>
      <c r="G8" s="24">
        <v>320.2</v>
      </c>
      <c r="H8" s="24">
        <v>0.3</v>
      </c>
      <c r="I8" s="24">
        <v>0</v>
      </c>
      <c r="J8" s="24">
        <v>0</v>
      </c>
      <c r="K8" s="24">
        <v>20.7</v>
      </c>
      <c r="L8" s="24">
        <v>249</v>
      </c>
      <c r="M8" s="24">
        <v>166.5</v>
      </c>
      <c r="N8" s="24">
        <v>5.6</v>
      </c>
    </row>
    <row r="9" spans="1:14" ht="17.399999999999999" customHeight="1">
      <c r="A9" s="21" t="s">
        <v>18</v>
      </c>
      <c r="B9" s="8" t="s">
        <v>19</v>
      </c>
      <c r="C9" s="21">
        <v>200</v>
      </c>
      <c r="D9" s="5">
        <v>0.2</v>
      </c>
      <c r="E9" s="5">
        <v>0.05</v>
      </c>
      <c r="F9" s="5">
        <v>15.01</v>
      </c>
      <c r="G9" s="9">
        <f>(D9+F9)*4+(E9*9)</f>
        <v>61.29</v>
      </c>
      <c r="H9" s="5">
        <v>0</v>
      </c>
      <c r="I9" s="5">
        <v>0.1</v>
      </c>
      <c r="J9" s="5">
        <v>0</v>
      </c>
      <c r="K9" s="5">
        <v>5.25</v>
      </c>
      <c r="L9" s="5">
        <v>8.24</v>
      </c>
      <c r="M9" s="5">
        <v>4.4000000000000004</v>
      </c>
      <c r="N9" s="5">
        <v>0.86</v>
      </c>
    </row>
    <row r="10" spans="1:14" ht="17.399999999999999" customHeight="1">
      <c r="A10" s="21" t="s">
        <v>33</v>
      </c>
      <c r="B10" s="8" t="s">
        <v>34</v>
      </c>
      <c r="C10" s="21">
        <v>40</v>
      </c>
      <c r="D10" s="5">
        <v>1.2</v>
      </c>
      <c r="E10" s="10">
        <v>0.3</v>
      </c>
      <c r="F10" s="10">
        <v>19.7</v>
      </c>
      <c r="G10" s="10">
        <v>85.9</v>
      </c>
      <c r="H10" s="10">
        <v>0.1</v>
      </c>
      <c r="I10" s="5">
        <v>0</v>
      </c>
      <c r="J10" s="5">
        <v>0</v>
      </c>
      <c r="K10" s="5">
        <v>8</v>
      </c>
      <c r="L10" s="5">
        <v>26</v>
      </c>
      <c r="M10" s="5">
        <v>5.6</v>
      </c>
      <c r="N10" s="10">
        <v>0.5</v>
      </c>
    </row>
    <row r="11" spans="1:14" ht="17.399999999999999" customHeight="1">
      <c r="A11" s="21"/>
      <c r="B11" s="8" t="s">
        <v>47</v>
      </c>
      <c r="C11" s="21">
        <v>100</v>
      </c>
      <c r="D11" s="5">
        <v>1.44</v>
      </c>
      <c r="E11" s="5">
        <v>0.32</v>
      </c>
      <c r="F11" s="5">
        <v>12.96</v>
      </c>
      <c r="G11" s="5">
        <v>60.48</v>
      </c>
      <c r="H11" s="5">
        <v>6.4000000000000001E-2</v>
      </c>
      <c r="I11" s="5">
        <v>96</v>
      </c>
      <c r="J11" s="5">
        <v>1.2800000000000001E-2</v>
      </c>
      <c r="K11" s="5">
        <v>54.4</v>
      </c>
      <c r="L11" s="5">
        <v>36.799999999999997</v>
      </c>
      <c r="M11" s="5">
        <v>20.8</v>
      </c>
      <c r="N11" s="5">
        <v>0.48</v>
      </c>
    </row>
    <row r="12" spans="1:14" ht="17.399999999999999" customHeight="1">
      <c r="A12" s="11"/>
      <c r="B12" s="11" t="s">
        <v>20</v>
      </c>
      <c r="C12" s="11">
        <f>C5+260+100+C8+C9+C10</f>
        <v>880</v>
      </c>
      <c r="D12" s="13">
        <f t="shared" ref="D12:N12" si="0">SUM(D5:D11)</f>
        <v>35.300000000000004</v>
      </c>
      <c r="E12" s="13">
        <f t="shared" si="0"/>
        <v>39.639999999999993</v>
      </c>
      <c r="F12" s="13">
        <f t="shared" si="0"/>
        <v>136.85000000000002</v>
      </c>
      <c r="G12" s="13">
        <f t="shared" si="0"/>
        <v>1045.2299999999998</v>
      </c>
      <c r="H12" s="13">
        <f t="shared" si="0"/>
        <v>0.68399999999999994</v>
      </c>
      <c r="I12" s="13">
        <f t="shared" si="0"/>
        <v>146.88</v>
      </c>
      <c r="J12" s="13">
        <f t="shared" si="0"/>
        <v>183.2628</v>
      </c>
      <c r="K12" s="13">
        <f t="shared" si="0"/>
        <v>281.47000000000003</v>
      </c>
      <c r="L12" s="13">
        <f t="shared" si="0"/>
        <v>642.02</v>
      </c>
      <c r="M12" s="13">
        <f t="shared" si="0"/>
        <v>273.69</v>
      </c>
      <c r="N12" s="13">
        <f t="shared" si="0"/>
        <v>11.46</v>
      </c>
    </row>
    <row r="13" spans="1:14" ht="17.399999999999999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</sheetData>
  <mergeCells count="9">
    <mergeCell ref="A1:N1"/>
    <mergeCell ref="A2:N2"/>
    <mergeCell ref="A3:A4"/>
    <mergeCell ref="B3:B4"/>
    <mergeCell ref="C3:C4"/>
    <mergeCell ref="D3:F3"/>
    <mergeCell ref="G3:G4"/>
    <mergeCell ref="H3:J3"/>
    <mergeCell ref="K3:N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первая смена 68,74+23,00</vt:lpstr>
      <vt:lpstr>вторая смена 68,74+23,00</vt:lpstr>
      <vt:lpstr>мобилизованные 148,00</vt:lpstr>
      <vt:lpstr>90,00 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dcterms:created xsi:type="dcterms:W3CDTF">2006-09-16T00:00:00Z</dcterms:created>
  <dcterms:modified xsi:type="dcterms:W3CDTF">2023-09-18T10:19:24Z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69F1B00028DF4F12B191487AC81C1C80</vt:lpwstr>
  </property>
  <property fmtid="{D5CDD505-2E9C-101B-9397-08002B2CF9AE}" pid="3" name="KSOProductBuildVer">
    <vt:lpwstr>1049-12.2.0.13201</vt:lpwstr>
  </property>
</Properties>
</file>