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144"/>
  </bookViews>
  <sheets>
    <sheet name="началка 75,38" sheetId="1" r:id="rId1"/>
    <sheet name="мобилизованные 153,92" sheetId="2" r:id="rId2"/>
    <sheet name="платники 100,00" sheetId="3" r:id="rId3"/>
    <sheet name="целиакия" sheetId="4" r:id="rId4"/>
    <sheet name="сахарный диабет" sheetId="5" r:id="rId5"/>
  </sheets>
  <calcPr calcId="124519"/>
</workbook>
</file>

<file path=xl/calcChain.xml><?xml version="1.0" encoding="utf-8"?>
<calcChain xmlns="http://schemas.openxmlformats.org/spreadsheetml/2006/main">
  <c r="C18" i="5"/>
  <c r="N16"/>
  <c r="M16"/>
  <c r="L16"/>
  <c r="K16"/>
  <c r="J16"/>
  <c r="I16"/>
  <c r="H16"/>
  <c r="G16"/>
  <c r="F16"/>
  <c r="E16"/>
  <c r="D16"/>
  <c r="C16"/>
  <c r="G15"/>
  <c r="N10"/>
  <c r="M10"/>
  <c r="L10"/>
  <c r="K10"/>
  <c r="K18" s="1"/>
  <c r="J10"/>
  <c r="J18" s="1"/>
  <c r="I10"/>
  <c r="I18" s="1"/>
  <c r="H10"/>
  <c r="F10"/>
  <c r="E10"/>
  <c r="D10"/>
  <c r="C10"/>
  <c r="G9"/>
  <c r="G10" s="1"/>
  <c r="G18" s="1"/>
  <c r="N10" i="4"/>
  <c r="M10"/>
  <c r="L10"/>
  <c r="K10"/>
  <c r="J10"/>
  <c r="I10"/>
  <c r="H10"/>
  <c r="F10"/>
  <c r="E10"/>
  <c r="D10"/>
  <c r="C10"/>
  <c r="G8"/>
  <c r="G7"/>
  <c r="O12" i="3"/>
  <c r="N12"/>
  <c r="M12"/>
  <c r="L12"/>
  <c r="K12"/>
  <c r="J12"/>
  <c r="I12"/>
  <c r="H12"/>
  <c r="F12"/>
  <c r="E12"/>
  <c r="D12"/>
  <c r="C12"/>
  <c r="G10"/>
  <c r="G12" s="1"/>
  <c r="K8"/>
  <c r="N21" i="2"/>
  <c r="M21"/>
  <c r="L21"/>
  <c r="J21"/>
  <c r="I21"/>
  <c r="H21"/>
  <c r="G21"/>
  <c r="F21"/>
  <c r="E21"/>
  <c r="D21"/>
  <c r="C21"/>
  <c r="G19"/>
  <c r="K17"/>
  <c r="K21" s="1"/>
  <c r="O16"/>
  <c r="O21" s="1"/>
  <c r="O10" s="1"/>
  <c r="N10"/>
  <c r="M10"/>
  <c r="L10"/>
  <c r="K10"/>
  <c r="J10"/>
  <c r="I10"/>
  <c r="H10"/>
  <c r="G10"/>
  <c r="F10"/>
  <c r="E10"/>
  <c r="D10"/>
  <c r="C10"/>
  <c r="G8"/>
  <c r="G7"/>
  <c r="O16" i="1"/>
  <c r="N16"/>
  <c r="M16"/>
  <c r="L16"/>
  <c r="K16"/>
  <c r="J16"/>
  <c r="I16"/>
  <c r="H16"/>
  <c r="F16"/>
  <c r="E16"/>
  <c r="D16"/>
  <c r="C16"/>
  <c r="G15"/>
  <c r="G16" s="1"/>
  <c r="O10"/>
  <c r="O18" s="1"/>
  <c r="N10"/>
  <c r="M10"/>
  <c r="L10"/>
  <c r="L18" s="1"/>
  <c r="K10"/>
  <c r="K18" s="1"/>
  <c r="J10"/>
  <c r="I10"/>
  <c r="H10"/>
  <c r="H18" s="1"/>
  <c r="F10"/>
  <c r="E10"/>
  <c r="D10"/>
  <c r="D18" s="1"/>
  <c r="C10"/>
  <c r="G9"/>
  <c r="G8"/>
  <c r="G6"/>
  <c r="G10" s="1"/>
  <c r="G18" s="1"/>
  <c r="J18" l="1"/>
  <c r="I18"/>
  <c r="F18"/>
  <c r="N18"/>
  <c r="E18"/>
  <c r="M18"/>
  <c r="C18"/>
  <c r="G10" i="4"/>
  <c r="E18" i="5"/>
  <c r="F18"/>
  <c r="N18"/>
  <c r="H18"/>
  <c r="M18"/>
  <c r="D18"/>
  <c r="L18"/>
</calcChain>
</file>

<file path=xl/sharedStrings.xml><?xml version="1.0" encoding="utf-8"?>
<sst xmlns="http://schemas.openxmlformats.org/spreadsheetml/2006/main" count="220" uniqueCount="58">
  <si>
    <t>ПЕРВЫЙ ЗАВТРАК</t>
  </si>
  <si>
    <t>№ по сборнику рецептур</t>
  </si>
  <si>
    <t>Наименование блюд</t>
  </si>
  <si>
    <t>Выход, г</t>
  </si>
  <si>
    <t>Пищевые вещества, г</t>
  </si>
  <si>
    <t>Калорийность, кКал</t>
  </si>
  <si>
    <t>Витамины (мг)</t>
  </si>
  <si>
    <t>Минеральные вещества (мг)</t>
  </si>
  <si>
    <t>Цена, руб</t>
  </si>
  <si>
    <t>Белки</t>
  </si>
  <si>
    <t>Жиры</t>
  </si>
  <si>
    <t>Углеводы</t>
  </si>
  <si>
    <t>В 1</t>
  </si>
  <si>
    <t>С</t>
  </si>
  <si>
    <t>А</t>
  </si>
  <si>
    <t>Ca</t>
  </si>
  <si>
    <t>P</t>
  </si>
  <si>
    <t>Mg</t>
  </si>
  <si>
    <t>Fe</t>
  </si>
  <si>
    <t>№628, 1996</t>
  </si>
  <si>
    <t>Чай с сахаром</t>
  </si>
  <si>
    <t xml:space="preserve">Итого </t>
  </si>
  <si>
    <t>ВТОРОЙ ЗАВТРАК</t>
  </si>
  <si>
    <t>Молоко ультрапастеризованное, обогащенное йодом и витаминами</t>
  </si>
  <si>
    <t>Итого за день</t>
  </si>
  <si>
    <t>Хлеб ржаной</t>
  </si>
  <si>
    <t>9 ДЕНЬ</t>
  </si>
  <si>
    <t>№324, 1996</t>
  </si>
  <si>
    <t>Котлета рыбная (минай)</t>
  </si>
  <si>
    <t>№472, 1996</t>
  </si>
  <si>
    <t xml:space="preserve">Картофельное пюре </t>
  </si>
  <si>
    <t>№528, 1996</t>
  </si>
  <si>
    <t>Соус красный основной</t>
  </si>
  <si>
    <t>ЗАВТРАК</t>
  </si>
  <si>
    <t>ТТК №8</t>
  </si>
  <si>
    <t>Яйцо отварное</t>
  </si>
  <si>
    <t>ОБЕД</t>
  </si>
  <si>
    <t>№120, 1996</t>
  </si>
  <si>
    <t>Щи из свежей капусты с картофелем и сметаной 250/10</t>
  </si>
  <si>
    <t>ТТК №2</t>
  </si>
  <si>
    <t>ТТК №1036</t>
  </si>
  <si>
    <t>Какао с молоком</t>
  </si>
  <si>
    <t>№257, 1996</t>
  </si>
  <si>
    <t>Каша молочная геркулесовая с маслом сливочным 220/10</t>
  </si>
  <si>
    <t>Батон с поидлом 50/30</t>
  </si>
  <si>
    <t>Чай с сахаром (заварка, сахар)</t>
  </si>
  <si>
    <t>Хлебец безглютеновый</t>
  </si>
  <si>
    <t>Овощи порционно (огурец)</t>
  </si>
  <si>
    <t>№482, 2011</t>
  </si>
  <si>
    <t>Рыба припущенная в молоке (горбуша/минтай, соль йодированная, молоко, лук репчатый, масло растительное)</t>
  </si>
  <si>
    <t>ТТК №18</t>
  </si>
  <si>
    <t>Сложный гарнир: картофельное пюре (картофель, молоко, соль, масло сливочное) и свежий огурец, 150/30</t>
  </si>
  <si>
    <t xml:space="preserve"> ЗАВТРАК</t>
  </si>
  <si>
    <t>11.9.а</t>
  </si>
  <si>
    <t>Чай без сахара</t>
  </si>
  <si>
    <t>№7.3</t>
  </si>
  <si>
    <t>Пюре картофельное</t>
  </si>
  <si>
    <t>Котлета рыбная (минтай)</t>
  </si>
</sst>
</file>

<file path=xl/styles.xml><?xml version="1.0" encoding="utf-8"?>
<styleSheet xmlns="http://schemas.openxmlformats.org/spreadsheetml/2006/main">
  <numFmts count="2">
    <numFmt numFmtId="164" formatCode="0.00_ "/>
    <numFmt numFmtId="165" formatCode="0.0"/>
  </numFmts>
  <fonts count="10">
    <font>
      <sz val="11"/>
      <color theme="1"/>
      <name val="Calibri"/>
      <charset val="134"/>
      <scheme val="minor"/>
    </font>
    <font>
      <b/>
      <sz val="14"/>
      <name val="Times New Roman"/>
      <charset val="204"/>
    </font>
    <font>
      <sz val="14"/>
      <name val="Arial"/>
      <charset val="204"/>
    </font>
    <font>
      <sz val="14"/>
      <name val="Times New Roman"/>
      <charset val="204"/>
    </font>
    <font>
      <sz val="14"/>
      <color theme="1"/>
      <name val="Times New Roman"/>
      <charset val="204"/>
    </font>
    <font>
      <sz val="14"/>
      <color rgb="FF000000"/>
      <name val="Times New Roman"/>
      <charset val="204"/>
    </font>
    <font>
      <i/>
      <sz val="14"/>
      <name val="Times New Roman"/>
      <charset val="204"/>
    </font>
    <font>
      <sz val="14"/>
      <color theme="1"/>
      <name val="Calibri"/>
      <charset val="134"/>
      <scheme val="minor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8" fillId="0" borderId="0" xfId="0" applyFont="1" applyBorder="1" applyAlignment="1"/>
    <xf numFmtId="0" fontId="3" fillId="0" borderId="0" xfId="0" applyFont="1" applyFill="1" applyBorder="1" applyAlignment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7" fillId="0" borderId="0" xfId="0" applyFont="1" applyBorder="1" applyAlignment="1"/>
    <xf numFmtId="0" fontId="0" fillId="0" borderId="0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60" zoomScaleNormal="60" workbookViewId="0">
      <selection activeCell="B35" sqref="B35"/>
    </sheetView>
  </sheetViews>
  <sheetFormatPr defaultColWidth="9" defaultRowHeight="14.4"/>
  <cols>
    <col min="1" max="1" width="26" customWidth="1"/>
    <col min="2" max="2" width="74.88671875" customWidth="1"/>
    <col min="3" max="3" width="21.5546875" customWidth="1"/>
    <col min="4" max="5" width="9.6640625"/>
    <col min="6" max="6" width="10.21875"/>
    <col min="7" max="7" width="11.5546875"/>
    <col min="11" max="11" width="12.21875" customWidth="1"/>
    <col min="12" max="12" width="10.77734375" customWidth="1"/>
    <col min="13" max="13" width="12.21875" customWidth="1"/>
    <col min="15" max="15" width="13.109375"/>
  </cols>
  <sheetData>
    <row r="1" spans="1:15" ht="24" customHeight="1">
      <c r="A1" s="31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29"/>
    </row>
    <row r="2" spans="1:15" ht="15" customHeight="1">
      <c r="A2" s="31" t="s">
        <v>0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29"/>
    </row>
    <row r="3" spans="1:15" ht="15" customHeight="1">
      <c r="A3" s="36" t="s">
        <v>1</v>
      </c>
      <c r="B3" s="36" t="s">
        <v>2</v>
      </c>
      <c r="C3" s="36" t="s">
        <v>3</v>
      </c>
      <c r="D3" s="35" t="s">
        <v>4</v>
      </c>
      <c r="E3" s="35"/>
      <c r="F3" s="35"/>
      <c r="G3" s="36" t="s">
        <v>5</v>
      </c>
      <c r="H3" s="36" t="s">
        <v>6</v>
      </c>
      <c r="I3" s="36"/>
      <c r="J3" s="36"/>
      <c r="K3" s="36" t="s">
        <v>7</v>
      </c>
      <c r="L3" s="36"/>
      <c r="M3" s="36"/>
      <c r="N3" s="36"/>
      <c r="O3" s="37" t="s">
        <v>8</v>
      </c>
    </row>
    <row r="4" spans="1:15" ht="15" customHeight="1">
      <c r="A4" s="36"/>
      <c r="B4" s="36"/>
      <c r="C4" s="36"/>
      <c r="D4" s="3" t="s">
        <v>9</v>
      </c>
      <c r="E4" s="4" t="s">
        <v>10</v>
      </c>
      <c r="F4" s="4" t="s">
        <v>11</v>
      </c>
      <c r="G4" s="36"/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37"/>
    </row>
    <row r="5" spans="1:15" ht="15" customHeight="1">
      <c r="A5" s="18" t="s">
        <v>27</v>
      </c>
      <c r="B5" s="24" t="s">
        <v>28</v>
      </c>
      <c r="C5" s="4">
        <v>90</v>
      </c>
      <c r="D5" s="6">
        <v>12.24</v>
      </c>
      <c r="E5" s="6">
        <v>8.8699999999999992</v>
      </c>
      <c r="F5" s="6">
        <v>15.23</v>
      </c>
      <c r="G5" s="6">
        <v>189.7</v>
      </c>
      <c r="H5" s="6">
        <v>0.11</v>
      </c>
      <c r="I5" s="6">
        <v>0.86</v>
      </c>
      <c r="J5" s="6">
        <v>0</v>
      </c>
      <c r="K5" s="6">
        <v>54.59</v>
      </c>
      <c r="L5" s="6">
        <v>168</v>
      </c>
      <c r="M5" s="6">
        <v>30.67</v>
      </c>
      <c r="N5" s="6">
        <v>1.06</v>
      </c>
      <c r="O5" s="26">
        <v>41.23</v>
      </c>
    </row>
    <row r="6" spans="1:15" ht="15" customHeight="1">
      <c r="A6" s="18" t="s">
        <v>29</v>
      </c>
      <c r="B6" s="24" t="s">
        <v>30</v>
      </c>
      <c r="C6" s="4">
        <v>150</v>
      </c>
      <c r="D6" s="14">
        <v>3.24</v>
      </c>
      <c r="E6" s="14">
        <v>5.6</v>
      </c>
      <c r="F6" s="14">
        <v>22.05</v>
      </c>
      <c r="G6" s="8">
        <f t="shared" ref="G6:G9" si="0">(D6+F6)*4+(E6*9)</f>
        <v>151.56</v>
      </c>
      <c r="H6" s="14">
        <v>0.15</v>
      </c>
      <c r="I6" s="14">
        <v>25.95</v>
      </c>
      <c r="J6" s="14">
        <v>0.03</v>
      </c>
      <c r="K6" s="14">
        <v>69.5</v>
      </c>
      <c r="L6" s="14">
        <v>96.71</v>
      </c>
      <c r="M6" s="14">
        <v>34.49</v>
      </c>
      <c r="N6" s="14">
        <v>1.4</v>
      </c>
      <c r="O6" s="26">
        <v>22.26</v>
      </c>
    </row>
    <row r="7" spans="1:15" ht="15" customHeight="1">
      <c r="A7" s="18" t="s">
        <v>31</v>
      </c>
      <c r="B7" s="24" t="s">
        <v>32</v>
      </c>
      <c r="C7" s="28">
        <v>20</v>
      </c>
      <c r="D7" s="14">
        <v>0.16</v>
      </c>
      <c r="E7" s="14">
        <v>0.34</v>
      </c>
      <c r="F7" s="14">
        <v>1.24</v>
      </c>
      <c r="G7" s="14">
        <v>8.73</v>
      </c>
      <c r="H7" s="14">
        <v>0</v>
      </c>
      <c r="I7" s="14">
        <v>0.39</v>
      </c>
      <c r="J7" s="14">
        <v>0</v>
      </c>
      <c r="K7" s="14">
        <v>1.36</v>
      </c>
      <c r="L7" s="14">
        <v>2.75</v>
      </c>
      <c r="M7" s="14">
        <v>1.4</v>
      </c>
      <c r="N7" s="14">
        <v>0.05</v>
      </c>
      <c r="O7" s="9">
        <v>0.88</v>
      </c>
    </row>
    <row r="8" spans="1:15" ht="15" customHeight="1">
      <c r="A8" s="3" t="s">
        <v>19</v>
      </c>
      <c r="B8" s="7" t="s">
        <v>20</v>
      </c>
      <c r="C8" s="3">
        <v>200</v>
      </c>
      <c r="D8" s="6">
        <v>0.2</v>
      </c>
      <c r="E8" s="6">
        <v>0.05</v>
      </c>
      <c r="F8" s="6">
        <v>15.01</v>
      </c>
      <c r="G8" s="8">
        <f t="shared" si="0"/>
        <v>61.29</v>
      </c>
      <c r="H8" s="6">
        <v>0</v>
      </c>
      <c r="I8" s="6">
        <v>0.1</v>
      </c>
      <c r="J8" s="6">
        <v>0</v>
      </c>
      <c r="K8" s="6">
        <v>5.25</v>
      </c>
      <c r="L8" s="6">
        <v>8.24</v>
      </c>
      <c r="M8" s="6">
        <v>4.4000000000000004</v>
      </c>
      <c r="N8" s="6">
        <v>0.86</v>
      </c>
      <c r="O8" s="20">
        <v>3.34</v>
      </c>
    </row>
    <row r="9" spans="1:15" ht="15" customHeight="1">
      <c r="A9" s="3"/>
      <c r="B9" s="7" t="s">
        <v>25</v>
      </c>
      <c r="C9" s="3">
        <v>40</v>
      </c>
      <c r="D9" s="14">
        <v>3.2</v>
      </c>
      <c r="E9" s="14">
        <v>0.53</v>
      </c>
      <c r="F9" s="14">
        <v>23.73</v>
      </c>
      <c r="G9" s="4">
        <f t="shared" si="0"/>
        <v>112.49</v>
      </c>
      <c r="H9" s="14">
        <v>0.13</v>
      </c>
      <c r="I9" s="14">
        <v>0.13</v>
      </c>
      <c r="J9" s="17">
        <v>0</v>
      </c>
      <c r="K9" s="17">
        <v>0</v>
      </c>
      <c r="L9" s="17">
        <v>0</v>
      </c>
      <c r="M9" s="14">
        <v>0.13</v>
      </c>
      <c r="N9" s="14">
        <v>0.13</v>
      </c>
      <c r="O9" s="3">
        <v>3.89</v>
      </c>
    </row>
    <row r="10" spans="1:15" ht="15" customHeight="1">
      <c r="A10" s="11"/>
      <c r="B10" s="11" t="s">
        <v>21</v>
      </c>
      <c r="C10" s="12">
        <f t="shared" ref="C10:O10" si="1">SUM(C5:C9)</f>
        <v>500</v>
      </c>
      <c r="D10" s="12">
        <f t="shared" si="1"/>
        <v>19.04</v>
      </c>
      <c r="E10" s="12">
        <f t="shared" si="1"/>
        <v>15.389999999999999</v>
      </c>
      <c r="F10" s="12">
        <f t="shared" si="1"/>
        <v>77.260000000000005</v>
      </c>
      <c r="G10" s="12">
        <f t="shared" si="1"/>
        <v>523.77</v>
      </c>
      <c r="H10" s="12">
        <f t="shared" si="1"/>
        <v>0.39</v>
      </c>
      <c r="I10" s="12">
        <f t="shared" si="1"/>
        <v>27.43</v>
      </c>
      <c r="J10" s="12">
        <f t="shared" si="1"/>
        <v>0.03</v>
      </c>
      <c r="K10" s="12">
        <f t="shared" si="1"/>
        <v>130.69999999999999</v>
      </c>
      <c r="L10" s="12">
        <f t="shared" si="1"/>
        <v>275.7</v>
      </c>
      <c r="M10" s="12">
        <f t="shared" si="1"/>
        <v>71.09</v>
      </c>
      <c r="N10" s="12">
        <f t="shared" si="1"/>
        <v>3.4999999999999996</v>
      </c>
      <c r="O10" s="12">
        <f t="shared" si="1"/>
        <v>71.599999999999994</v>
      </c>
    </row>
    <row r="11" spans="1:15" ht="24" customHeight="1">
      <c r="A11" s="16"/>
      <c r="B11" s="16"/>
      <c r="C11" s="16"/>
      <c r="D11" s="21"/>
      <c r="E11" s="21"/>
      <c r="F11" s="21"/>
      <c r="G11" s="21"/>
      <c r="H11" s="21"/>
      <c r="I11" s="21"/>
      <c r="J11" s="22"/>
      <c r="K11" s="21"/>
      <c r="L11" s="21"/>
      <c r="M11" s="21"/>
      <c r="N11" s="21"/>
      <c r="O11" s="29"/>
    </row>
    <row r="12" spans="1:15" ht="15" customHeight="1">
      <c r="A12" s="31" t="s">
        <v>22</v>
      </c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29"/>
    </row>
    <row r="13" spans="1:15" ht="15" customHeight="1">
      <c r="A13" s="36" t="s">
        <v>1</v>
      </c>
      <c r="B13" s="36" t="s">
        <v>2</v>
      </c>
      <c r="C13" s="36" t="s">
        <v>3</v>
      </c>
      <c r="D13" s="35" t="s">
        <v>4</v>
      </c>
      <c r="E13" s="35"/>
      <c r="F13" s="35"/>
      <c r="G13" s="36" t="s">
        <v>5</v>
      </c>
      <c r="H13" s="36" t="s">
        <v>6</v>
      </c>
      <c r="I13" s="36"/>
      <c r="J13" s="36"/>
      <c r="K13" s="36" t="s">
        <v>7</v>
      </c>
      <c r="L13" s="36"/>
      <c r="M13" s="36"/>
      <c r="N13" s="36"/>
      <c r="O13" s="37" t="s">
        <v>8</v>
      </c>
    </row>
    <row r="14" spans="1:15" ht="15" customHeight="1">
      <c r="A14" s="36"/>
      <c r="B14" s="36"/>
      <c r="C14" s="36"/>
      <c r="D14" s="3" t="s">
        <v>9</v>
      </c>
      <c r="E14" s="4" t="s">
        <v>10</v>
      </c>
      <c r="F14" s="4" t="s">
        <v>11</v>
      </c>
      <c r="G14" s="36"/>
      <c r="H14" s="4" t="s">
        <v>12</v>
      </c>
      <c r="I14" s="4" t="s">
        <v>13</v>
      </c>
      <c r="J14" s="4" t="s">
        <v>14</v>
      </c>
      <c r="K14" s="4" t="s">
        <v>15</v>
      </c>
      <c r="L14" s="4" t="s">
        <v>16</v>
      </c>
      <c r="M14" s="4" t="s">
        <v>17</v>
      </c>
      <c r="N14" s="4" t="s">
        <v>18</v>
      </c>
      <c r="O14" s="37"/>
    </row>
    <row r="15" spans="1:15" ht="15" customHeight="1">
      <c r="A15" s="3"/>
      <c r="B15" s="7" t="s">
        <v>23</v>
      </c>
      <c r="C15" s="3">
        <v>200</v>
      </c>
      <c r="D15" s="25">
        <v>5.9</v>
      </c>
      <c r="E15" s="25">
        <v>6.75</v>
      </c>
      <c r="F15" s="25">
        <v>9.91</v>
      </c>
      <c r="G15" s="8">
        <f>(D15+F15)*4+(E15*9)</f>
        <v>123.99000000000001</v>
      </c>
      <c r="H15" s="25">
        <v>0.08</v>
      </c>
      <c r="I15" s="25">
        <v>2.74</v>
      </c>
      <c r="J15" s="25">
        <v>0.04</v>
      </c>
      <c r="K15" s="25">
        <v>253.2</v>
      </c>
      <c r="L15" s="25">
        <v>189.9</v>
      </c>
      <c r="M15" s="25">
        <v>29.54</v>
      </c>
      <c r="N15" s="25">
        <v>0.12</v>
      </c>
      <c r="O15" s="3">
        <v>23</v>
      </c>
    </row>
    <row r="16" spans="1:15" ht="15" customHeight="1">
      <c r="A16" s="11"/>
      <c r="B16" s="11" t="s">
        <v>21</v>
      </c>
      <c r="C16" s="12">
        <f t="shared" ref="C16:O16" si="2">SUM(C12:C15)</f>
        <v>200</v>
      </c>
      <c r="D16" s="11">
        <f t="shared" si="2"/>
        <v>5.9</v>
      </c>
      <c r="E16" s="11">
        <f t="shared" si="2"/>
        <v>6.75</v>
      </c>
      <c r="F16" s="11">
        <f t="shared" si="2"/>
        <v>9.91</v>
      </c>
      <c r="G16" s="11">
        <f t="shared" si="2"/>
        <v>123.99000000000001</v>
      </c>
      <c r="H16" s="11">
        <f t="shared" si="2"/>
        <v>0.08</v>
      </c>
      <c r="I16" s="11">
        <f t="shared" si="2"/>
        <v>2.74</v>
      </c>
      <c r="J16" s="11">
        <f t="shared" si="2"/>
        <v>0.04</v>
      </c>
      <c r="K16" s="11">
        <f t="shared" si="2"/>
        <v>253.2</v>
      </c>
      <c r="L16" s="11">
        <f t="shared" si="2"/>
        <v>189.9</v>
      </c>
      <c r="M16" s="11">
        <f t="shared" si="2"/>
        <v>29.54</v>
      </c>
      <c r="N16" s="11">
        <f t="shared" si="2"/>
        <v>0.12</v>
      </c>
      <c r="O16" s="12">
        <f t="shared" si="2"/>
        <v>23</v>
      </c>
    </row>
    <row r="17" spans="1:15" ht="1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" customHeight="1">
      <c r="A18" s="13"/>
      <c r="B18" s="11" t="s">
        <v>24</v>
      </c>
      <c r="C18" s="12">
        <f t="shared" ref="C18:O18" si="3">C10+C16</f>
        <v>700</v>
      </c>
      <c r="D18" s="12">
        <f t="shared" si="3"/>
        <v>24.939999999999998</v>
      </c>
      <c r="E18" s="12">
        <f t="shared" si="3"/>
        <v>22.14</v>
      </c>
      <c r="F18" s="12">
        <f t="shared" si="3"/>
        <v>87.17</v>
      </c>
      <c r="G18" s="12">
        <f t="shared" si="3"/>
        <v>647.76</v>
      </c>
      <c r="H18" s="12">
        <f t="shared" si="3"/>
        <v>0.47000000000000003</v>
      </c>
      <c r="I18" s="12">
        <f t="shared" si="3"/>
        <v>30.17</v>
      </c>
      <c r="J18" s="12">
        <f t="shared" si="3"/>
        <v>7.0000000000000007E-2</v>
      </c>
      <c r="K18" s="12">
        <f t="shared" si="3"/>
        <v>383.9</v>
      </c>
      <c r="L18" s="12">
        <f t="shared" si="3"/>
        <v>465.6</v>
      </c>
      <c r="M18" s="12">
        <f t="shared" si="3"/>
        <v>100.63</v>
      </c>
      <c r="N18" s="12">
        <f t="shared" si="3"/>
        <v>3.6199999999999997</v>
      </c>
      <c r="O18" s="12">
        <f t="shared" si="3"/>
        <v>94.6</v>
      </c>
    </row>
    <row r="19" spans="1:15" ht="15" customHeight="1">
      <c r="A19" s="16"/>
      <c r="B19" s="16"/>
      <c r="C19" s="16"/>
      <c r="D19" s="21"/>
      <c r="E19" s="21"/>
      <c r="F19" s="21"/>
      <c r="G19" s="21"/>
      <c r="H19" s="21"/>
      <c r="I19" s="21"/>
      <c r="J19" s="22"/>
      <c r="K19" s="21"/>
      <c r="L19" s="21"/>
      <c r="M19" s="21"/>
      <c r="N19" s="21"/>
      <c r="O19" s="29"/>
    </row>
  </sheetData>
  <mergeCells count="19">
    <mergeCell ref="O3:O4"/>
    <mergeCell ref="O13:O14"/>
    <mergeCell ref="C3:C4"/>
    <mergeCell ref="C13:C14"/>
    <mergeCell ref="A3:A4"/>
    <mergeCell ref="A13:A14"/>
    <mergeCell ref="A1:N1"/>
    <mergeCell ref="A2:N2"/>
    <mergeCell ref="D3:F3"/>
    <mergeCell ref="H3:J3"/>
    <mergeCell ref="K3:N3"/>
    <mergeCell ref="A12:N12"/>
    <mergeCell ref="D13:F13"/>
    <mergeCell ref="H13:J13"/>
    <mergeCell ref="K13:N13"/>
    <mergeCell ref="B3:B4"/>
    <mergeCell ref="B13:B14"/>
    <mergeCell ref="G3:G4"/>
    <mergeCell ref="G13:G14"/>
  </mergeCells>
  <pageMargins left="0.70866141732283472" right="0.70866141732283472" top="0.39370078740157483" bottom="0.3937007874015748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="60" zoomScaleNormal="60" workbookViewId="0">
      <selection activeCell="A23" sqref="A23:XFD23"/>
    </sheetView>
  </sheetViews>
  <sheetFormatPr defaultColWidth="8.88671875" defaultRowHeight="14.4"/>
  <cols>
    <col min="1" max="1" width="15.33203125" customWidth="1"/>
    <col min="2" max="2" width="53.5546875" customWidth="1"/>
    <col min="3" max="3" width="11.33203125" customWidth="1"/>
    <col min="6" max="6" width="13.88671875" customWidth="1"/>
    <col min="7" max="7" width="17.44140625" customWidth="1"/>
    <col min="12" max="12" width="12.77734375" customWidth="1"/>
    <col min="15" max="15" width="13" customWidth="1"/>
  </cols>
  <sheetData>
    <row r="1" spans="1:15" ht="16.95" customHeight="1">
      <c r="A1" s="13"/>
      <c r="B1" s="1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16.95" customHeight="1">
      <c r="A2" s="31" t="s">
        <v>26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5" ht="16.95" customHeight="1">
      <c r="A3" s="31" t="s">
        <v>33</v>
      </c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5" ht="16.95" customHeight="1">
      <c r="A4" s="36" t="s">
        <v>1</v>
      </c>
      <c r="B4" s="36" t="s">
        <v>2</v>
      </c>
      <c r="C4" s="36" t="s">
        <v>3</v>
      </c>
      <c r="D4" s="35" t="s">
        <v>4</v>
      </c>
      <c r="E4" s="35"/>
      <c r="F4" s="35"/>
      <c r="G4" s="36" t="s">
        <v>5</v>
      </c>
      <c r="H4" s="36" t="s">
        <v>6</v>
      </c>
      <c r="I4" s="36"/>
      <c r="J4" s="36"/>
      <c r="K4" s="36" t="s">
        <v>7</v>
      </c>
      <c r="L4" s="36"/>
      <c r="M4" s="36"/>
      <c r="N4" s="36"/>
      <c r="O4" s="37" t="s">
        <v>8</v>
      </c>
    </row>
    <row r="5" spans="1:15" ht="16.95" customHeight="1">
      <c r="A5" s="36"/>
      <c r="B5" s="36"/>
      <c r="C5" s="36"/>
      <c r="D5" s="3" t="s">
        <v>9</v>
      </c>
      <c r="E5" s="4" t="s">
        <v>10</v>
      </c>
      <c r="F5" s="4" t="s">
        <v>11</v>
      </c>
      <c r="G5" s="36"/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4" t="s">
        <v>18</v>
      </c>
      <c r="O5" s="37"/>
    </row>
    <row r="6" spans="1:15" ht="16.95" customHeight="1">
      <c r="A6" s="27" t="s">
        <v>34</v>
      </c>
      <c r="B6" s="30" t="s">
        <v>35</v>
      </c>
      <c r="C6" s="4">
        <v>40</v>
      </c>
      <c r="D6" s="6">
        <v>5.0999999999999996</v>
      </c>
      <c r="E6" s="6">
        <v>4.5999999999999996</v>
      </c>
      <c r="F6" s="6">
        <v>0.3</v>
      </c>
      <c r="G6" s="8">
        <v>63</v>
      </c>
      <c r="H6" s="6">
        <v>0.03</v>
      </c>
      <c r="I6" s="6">
        <v>0</v>
      </c>
      <c r="J6" s="6">
        <v>105</v>
      </c>
      <c r="K6" s="6">
        <v>22</v>
      </c>
      <c r="L6" s="6">
        <v>77.2</v>
      </c>
      <c r="M6" s="6">
        <v>4.8</v>
      </c>
      <c r="N6" s="6">
        <v>1</v>
      </c>
      <c r="O6" s="6"/>
    </row>
    <row r="7" spans="1:15" ht="16.95" customHeight="1">
      <c r="A7" s="18" t="s">
        <v>42</v>
      </c>
      <c r="B7" s="24" t="s">
        <v>43</v>
      </c>
      <c r="C7" s="3">
        <v>230</v>
      </c>
      <c r="D7" s="6">
        <v>5.86</v>
      </c>
      <c r="E7" s="6">
        <v>12.04</v>
      </c>
      <c r="F7" s="6">
        <v>33.159999999999997</v>
      </c>
      <c r="G7" s="8">
        <f>(D7+F7)*4+(E7*9)</f>
        <v>264.43999999999994</v>
      </c>
      <c r="H7" s="6">
        <v>0.12</v>
      </c>
      <c r="I7" s="6">
        <v>1.22</v>
      </c>
      <c r="J7" s="6">
        <v>0.06</v>
      </c>
      <c r="K7" s="6">
        <v>125.24</v>
      </c>
      <c r="L7" s="6">
        <v>152.66</v>
      </c>
      <c r="M7" s="6">
        <v>36.32</v>
      </c>
      <c r="N7" s="6">
        <v>0.78</v>
      </c>
      <c r="O7" s="14"/>
    </row>
    <row r="8" spans="1:15" ht="16.95" customHeight="1">
      <c r="A8" s="3" t="s">
        <v>40</v>
      </c>
      <c r="B8" s="7" t="s">
        <v>41</v>
      </c>
      <c r="C8" s="3">
        <v>200</v>
      </c>
      <c r="D8" s="3">
        <v>3.11</v>
      </c>
      <c r="E8" s="3">
        <v>1.5</v>
      </c>
      <c r="F8" s="3">
        <v>19.600000000000001</v>
      </c>
      <c r="G8" s="4">
        <f>(D8+F8)*4+(E8*9)</f>
        <v>104.34</v>
      </c>
      <c r="H8" s="3">
        <v>0.02</v>
      </c>
      <c r="I8" s="3">
        <v>0.65</v>
      </c>
      <c r="J8" s="3">
        <v>0.01</v>
      </c>
      <c r="K8" s="3">
        <v>60.4</v>
      </c>
      <c r="L8" s="3">
        <v>45</v>
      </c>
      <c r="M8" s="3">
        <v>7</v>
      </c>
      <c r="N8" s="3">
        <v>0.09</v>
      </c>
      <c r="O8" s="6"/>
    </row>
    <row r="9" spans="1:15" ht="16.95" customHeight="1">
      <c r="A9" s="3"/>
      <c r="B9" s="7" t="s">
        <v>44</v>
      </c>
      <c r="C9" s="3">
        <v>80</v>
      </c>
      <c r="D9" s="20">
        <v>33.01</v>
      </c>
      <c r="E9" s="20">
        <v>25.21</v>
      </c>
      <c r="F9" s="20">
        <v>254</v>
      </c>
      <c r="G9" s="20">
        <v>1374</v>
      </c>
      <c r="H9" s="20">
        <v>0.56000000000000005</v>
      </c>
      <c r="I9" s="20">
        <v>7.62</v>
      </c>
      <c r="J9" s="20">
        <v>2.97</v>
      </c>
      <c r="K9" s="20">
        <v>2020.61</v>
      </c>
      <c r="L9" s="20">
        <v>1766</v>
      </c>
      <c r="M9" s="20">
        <v>306.68</v>
      </c>
      <c r="N9" s="20">
        <v>5.55</v>
      </c>
      <c r="O9" s="14"/>
    </row>
    <row r="10" spans="1:15" ht="16.95" customHeight="1">
      <c r="A10" s="11"/>
      <c r="B10" s="19" t="s">
        <v>21</v>
      </c>
      <c r="C10" s="12">
        <f t="shared" ref="C10:N10" si="0">SUM(C6:C9)</f>
        <v>550</v>
      </c>
      <c r="D10" s="12">
        <f t="shared" si="0"/>
        <v>47.08</v>
      </c>
      <c r="E10" s="12">
        <f t="shared" si="0"/>
        <v>43.35</v>
      </c>
      <c r="F10" s="12">
        <f t="shared" si="0"/>
        <v>307.06</v>
      </c>
      <c r="G10" s="12">
        <f t="shared" si="0"/>
        <v>1805.78</v>
      </c>
      <c r="H10" s="12">
        <f t="shared" si="0"/>
        <v>0.73</v>
      </c>
      <c r="I10" s="12">
        <f t="shared" si="0"/>
        <v>9.49</v>
      </c>
      <c r="J10" s="12">
        <f t="shared" si="0"/>
        <v>108.04</v>
      </c>
      <c r="K10" s="12">
        <f t="shared" si="0"/>
        <v>2228.25</v>
      </c>
      <c r="L10" s="12">
        <f t="shared" si="0"/>
        <v>2040.8600000000001</v>
      </c>
      <c r="M10" s="12">
        <f t="shared" si="0"/>
        <v>354.8</v>
      </c>
      <c r="N10" s="12">
        <f t="shared" si="0"/>
        <v>7.42</v>
      </c>
      <c r="O10" s="12">
        <f>153.92-O21</f>
        <v>71.639999999999986</v>
      </c>
    </row>
    <row r="11" spans="1:15" ht="16.95" customHeight="1">
      <c r="A11" s="16"/>
      <c r="B11" s="16"/>
      <c r="C11" s="16"/>
      <c r="D11" s="16"/>
      <c r="E11" s="21"/>
      <c r="F11" s="21"/>
      <c r="G11" s="21"/>
      <c r="H11" s="21"/>
      <c r="I11" s="21"/>
      <c r="J11" s="21"/>
      <c r="K11" s="22"/>
      <c r="L11" s="21"/>
      <c r="M11" s="21"/>
      <c r="N11" s="21"/>
    </row>
    <row r="12" spans="1:15" ht="16.95" customHeight="1">
      <c r="A12" s="31" t="s">
        <v>36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5" ht="16.95" customHeight="1">
      <c r="A13" s="36" t="s">
        <v>1</v>
      </c>
      <c r="B13" s="36" t="s">
        <v>2</v>
      </c>
      <c r="C13" s="36" t="s">
        <v>3</v>
      </c>
      <c r="D13" s="35" t="s">
        <v>4</v>
      </c>
      <c r="E13" s="35"/>
      <c r="F13" s="35"/>
      <c r="G13" s="36" t="s">
        <v>5</v>
      </c>
      <c r="H13" s="36" t="s">
        <v>6</v>
      </c>
      <c r="I13" s="36"/>
      <c r="J13" s="36"/>
      <c r="K13" s="36" t="s">
        <v>7</v>
      </c>
      <c r="L13" s="36"/>
      <c r="M13" s="36"/>
      <c r="N13" s="36"/>
      <c r="O13" s="37" t="s">
        <v>8</v>
      </c>
    </row>
    <row r="14" spans="1:15" ht="16.95" customHeight="1">
      <c r="A14" s="36"/>
      <c r="B14" s="36"/>
      <c r="C14" s="36"/>
      <c r="D14" s="3" t="s">
        <v>9</v>
      </c>
      <c r="E14" s="4" t="s">
        <v>10</v>
      </c>
      <c r="F14" s="4" t="s">
        <v>11</v>
      </c>
      <c r="G14" s="36"/>
      <c r="H14" s="4" t="s">
        <v>12</v>
      </c>
      <c r="I14" s="4" t="s">
        <v>13</v>
      </c>
      <c r="J14" s="4" t="s">
        <v>14</v>
      </c>
      <c r="K14" s="4" t="s">
        <v>15</v>
      </c>
      <c r="L14" s="4" t="s">
        <v>16</v>
      </c>
      <c r="M14" s="4" t="s">
        <v>17</v>
      </c>
      <c r="N14" s="4" t="s">
        <v>18</v>
      </c>
      <c r="O14" s="37"/>
    </row>
    <row r="15" spans="1:15" ht="16.95" customHeight="1">
      <c r="A15" s="2" t="s">
        <v>37</v>
      </c>
      <c r="B15" s="23" t="s">
        <v>38</v>
      </c>
      <c r="C15" s="2">
        <v>260</v>
      </c>
      <c r="D15" s="14">
        <v>2.21</v>
      </c>
      <c r="E15" s="14">
        <v>7.82</v>
      </c>
      <c r="F15" s="14">
        <v>9.65</v>
      </c>
      <c r="G15" s="14">
        <v>117.82</v>
      </c>
      <c r="H15" s="14">
        <v>0.1</v>
      </c>
      <c r="I15" s="14">
        <v>31.19</v>
      </c>
      <c r="J15" s="14">
        <v>183.03</v>
      </c>
      <c r="K15" s="14">
        <v>126.44</v>
      </c>
      <c r="L15" s="14">
        <v>109.97</v>
      </c>
      <c r="M15" s="14">
        <v>29.12</v>
      </c>
      <c r="N15" s="14">
        <v>1.06</v>
      </c>
      <c r="O15" s="26">
        <v>15.26</v>
      </c>
    </row>
    <row r="16" spans="1:15" ht="16.95" customHeight="1">
      <c r="A16" s="18" t="s">
        <v>27</v>
      </c>
      <c r="B16" s="24" t="s">
        <v>28</v>
      </c>
      <c r="C16" s="4">
        <v>90</v>
      </c>
      <c r="D16" s="6">
        <v>12.24</v>
      </c>
      <c r="E16" s="6">
        <v>8.8699999999999992</v>
      </c>
      <c r="F16" s="6">
        <v>15.23</v>
      </c>
      <c r="G16" s="6">
        <v>189.7</v>
      </c>
      <c r="H16" s="6">
        <v>0.11</v>
      </c>
      <c r="I16" s="6">
        <v>0.86</v>
      </c>
      <c r="J16" s="6">
        <v>0</v>
      </c>
      <c r="K16" s="6">
        <v>54.59</v>
      </c>
      <c r="L16" s="6">
        <v>168</v>
      </c>
      <c r="M16" s="6">
        <v>30.67</v>
      </c>
      <c r="N16" s="6">
        <v>1.06</v>
      </c>
      <c r="O16" s="26">
        <f>34.7*90/100</f>
        <v>31.230000000000004</v>
      </c>
    </row>
    <row r="17" spans="1:15" ht="16.95" customHeight="1">
      <c r="A17" s="18" t="s">
        <v>29</v>
      </c>
      <c r="B17" s="24" t="s">
        <v>30</v>
      </c>
      <c r="C17" s="4">
        <v>180</v>
      </c>
      <c r="D17" s="14">
        <v>3.89</v>
      </c>
      <c r="E17" s="14">
        <v>6.72</v>
      </c>
      <c r="F17" s="14">
        <v>26.46</v>
      </c>
      <c r="G17" s="14">
        <v>181.87</v>
      </c>
      <c r="H17" s="14">
        <v>0.18</v>
      </c>
      <c r="I17" s="14">
        <v>31.14</v>
      </c>
      <c r="J17" s="14">
        <v>0.04</v>
      </c>
      <c r="K17" s="14">
        <f>K16*180/150</f>
        <v>65.50800000000001</v>
      </c>
      <c r="L17" s="14">
        <v>116.05</v>
      </c>
      <c r="M17" s="14">
        <v>41.39</v>
      </c>
      <c r="N17" s="14">
        <v>1.68</v>
      </c>
      <c r="O17" s="26">
        <v>26.71</v>
      </c>
    </row>
    <row r="18" spans="1:15" ht="16.95" customHeight="1">
      <c r="A18" s="18" t="s">
        <v>31</v>
      </c>
      <c r="B18" s="24" t="s">
        <v>32</v>
      </c>
      <c r="C18" s="28">
        <v>20</v>
      </c>
      <c r="D18" s="14">
        <v>0.16</v>
      </c>
      <c r="E18" s="14">
        <v>0.34</v>
      </c>
      <c r="F18" s="14">
        <v>1.24</v>
      </c>
      <c r="G18" s="14">
        <v>8.73</v>
      </c>
      <c r="H18" s="14">
        <v>0</v>
      </c>
      <c r="I18" s="14">
        <v>0.39</v>
      </c>
      <c r="J18" s="14">
        <v>0</v>
      </c>
      <c r="K18" s="14">
        <v>1.36</v>
      </c>
      <c r="L18" s="14">
        <v>2.75</v>
      </c>
      <c r="M18" s="14">
        <v>1.4</v>
      </c>
      <c r="N18" s="14">
        <v>0.05</v>
      </c>
      <c r="O18" s="9">
        <v>0.88</v>
      </c>
    </row>
    <row r="19" spans="1:15" ht="16.95" customHeight="1">
      <c r="A19" s="3" t="s">
        <v>19</v>
      </c>
      <c r="B19" s="7" t="s">
        <v>20</v>
      </c>
      <c r="C19" s="3">
        <v>200</v>
      </c>
      <c r="D19" s="6">
        <v>0.2</v>
      </c>
      <c r="E19" s="6">
        <v>0.05</v>
      </c>
      <c r="F19" s="6">
        <v>15.01</v>
      </c>
      <c r="G19" s="8">
        <f>(D19+F19)*4+(E19*9)</f>
        <v>61.29</v>
      </c>
      <c r="H19" s="6">
        <v>0</v>
      </c>
      <c r="I19" s="6">
        <v>0.1</v>
      </c>
      <c r="J19" s="6">
        <v>0</v>
      </c>
      <c r="K19" s="6">
        <v>5.25</v>
      </c>
      <c r="L19" s="6">
        <v>8.24</v>
      </c>
      <c r="M19" s="6">
        <v>4.4000000000000004</v>
      </c>
      <c r="N19" s="6">
        <v>0.86</v>
      </c>
      <c r="O19" s="20">
        <v>3.34</v>
      </c>
    </row>
    <row r="20" spans="1:15" ht="16.95" customHeight="1">
      <c r="A20" s="3"/>
      <c r="B20" s="7" t="s">
        <v>25</v>
      </c>
      <c r="C20" s="3">
        <v>50</v>
      </c>
      <c r="D20" s="15">
        <v>4</v>
      </c>
      <c r="E20" s="15">
        <v>0.7</v>
      </c>
      <c r="F20" s="15">
        <v>29.7</v>
      </c>
      <c r="G20" s="15">
        <v>140.6</v>
      </c>
      <c r="H20" s="15">
        <v>0.2</v>
      </c>
      <c r="I20" s="15">
        <v>0.2</v>
      </c>
      <c r="J20" s="15">
        <v>0</v>
      </c>
      <c r="K20" s="15">
        <v>0</v>
      </c>
      <c r="L20" s="15">
        <v>0</v>
      </c>
      <c r="M20" s="15">
        <v>0.2</v>
      </c>
      <c r="N20" s="15">
        <v>0.2</v>
      </c>
      <c r="O20" s="3">
        <v>4.8600000000000003</v>
      </c>
    </row>
    <row r="21" spans="1:15" ht="16.95" customHeight="1">
      <c r="A21" s="11"/>
      <c r="B21" s="19" t="s">
        <v>21</v>
      </c>
      <c r="C21" s="12">
        <f t="shared" ref="C21:O21" si="1">SUM(C15:C20)</f>
        <v>800</v>
      </c>
      <c r="D21" s="12">
        <f t="shared" si="1"/>
        <v>22.7</v>
      </c>
      <c r="E21" s="12">
        <f t="shared" si="1"/>
        <v>24.499999999999996</v>
      </c>
      <c r="F21" s="12">
        <f t="shared" si="1"/>
        <v>97.29</v>
      </c>
      <c r="G21" s="12">
        <f t="shared" si="1"/>
        <v>700.01</v>
      </c>
      <c r="H21" s="12">
        <f t="shared" si="1"/>
        <v>0.59000000000000008</v>
      </c>
      <c r="I21" s="12">
        <f t="shared" si="1"/>
        <v>63.88000000000001</v>
      </c>
      <c r="J21" s="12">
        <f t="shared" si="1"/>
        <v>183.07</v>
      </c>
      <c r="K21" s="12">
        <f t="shared" si="1"/>
        <v>253.14800000000002</v>
      </c>
      <c r="L21" s="12">
        <f t="shared" si="1"/>
        <v>405.01000000000005</v>
      </c>
      <c r="M21" s="12">
        <f t="shared" si="1"/>
        <v>107.18000000000002</v>
      </c>
      <c r="N21" s="12">
        <f t="shared" si="1"/>
        <v>4.91</v>
      </c>
      <c r="O21" s="12">
        <f t="shared" si="1"/>
        <v>82.28</v>
      </c>
    </row>
    <row r="22" spans="1:15" ht="16.95" customHeight="1">
      <c r="A22" s="13"/>
      <c r="B22" s="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5" ht="16.95" customHeight="1">
      <c r="A23" s="16"/>
      <c r="B23" s="16"/>
      <c r="C23" s="16"/>
      <c r="D23" s="16"/>
      <c r="E23" s="21"/>
      <c r="F23" s="21"/>
      <c r="G23" s="21"/>
      <c r="H23" s="21"/>
      <c r="I23" s="21"/>
      <c r="J23" s="21"/>
      <c r="K23" s="22"/>
      <c r="L23" s="21"/>
      <c r="M23" s="21"/>
      <c r="N23" s="21"/>
    </row>
  </sheetData>
  <mergeCells count="19">
    <mergeCell ref="O4:O5"/>
    <mergeCell ref="O13:O14"/>
    <mergeCell ref="C4:C5"/>
    <mergeCell ref="C13:C14"/>
    <mergeCell ref="A4:A5"/>
    <mergeCell ref="A13:A14"/>
    <mergeCell ref="A2:N2"/>
    <mergeCell ref="A3:N3"/>
    <mergeCell ref="D4:F4"/>
    <mergeCell ref="H4:J4"/>
    <mergeCell ref="K4:N4"/>
    <mergeCell ref="A12:N12"/>
    <mergeCell ref="D13:F13"/>
    <mergeCell ref="H13:J13"/>
    <mergeCell ref="K13:N13"/>
    <mergeCell ref="B4:B5"/>
    <mergeCell ref="B13:B14"/>
    <mergeCell ref="G4:G5"/>
    <mergeCell ref="G13:G14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zoomScale="60" zoomScaleNormal="60" workbookViewId="0">
      <selection activeCell="B27" sqref="B27"/>
    </sheetView>
  </sheetViews>
  <sheetFormatPr defaultColWidth="8.88671875" defaultRowHeight="14.4"/>
  <cols>
    <col min="1" max="1" width="20.5546875" customWidth="1"/>
    <col min="2" max="2" width="75.21875" customWidth="1"/>
    <col min="3" max="3" width="12.109375" customWidth="1"/>
    <col min="6" max="6" width="11.77734375" customWidth="1"/>
    <col min="7" max="7" width="14.109375" customWidth="1"/>
    <col min="10" max="10" width="9.88671875" customWidth="1"/>
    <col min="11" max="11" width="10.21875" customWidth="1"/>
    <col min="12" max="12" width="10" customWidth="1"/>
    <col min="13" max="13" width="10.21875" customWidth="1"/>
    <col min="15" max="15" width="10.88671875"/>
  </cols>
  <sheetData>
    <row r="1" spans="1:15" ht="17.399999999999999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17.399999999999999" customHeight="1">
      <c r="A2" s="31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5" ht="17.399999999999999" customHeight="1">
      <c r="A3" s="31" t="s">
        <v>36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5" ht="17.399999999999999" customHeight="1">
      <c r="A4" s="36" t="s">
        <v>1</v>
      </c>
      <c r="B4" s="36" t="s">
        <v>2</v>
      </c>
      <c r="C4" s="36" t="s">
        <v>3</v>
      </c>
      <c r="D4" s="35" t="s">
        <v>4</v>
      </c>
      <c r="E4" s="35"/>
      <c r="F4" s="35"/>
      <c r="G4" s="36" t="s">
        <v>5</v>
      </c>
      <c r="H4" s="36" t="s">
        <v>6</v>
      </c>
      <c r="I4" s="36"/>
      <c r="J4" s="36"/>
      <c r="K4" s="36" t="s">
        <v>7</v>
      </c>
      <c r="L4" s="36"/>
      <c r="M4" s="36"/>
      <c r="N4" s="36"/>
      <c r="O4" s="37" t="s">
        <v>8</v>
      </c>
    </row>
    <row r="5" spans="1:15" ht="17.399999999999999" customHeight="1">
      <c r="A5" s="36"/>
      <c r="B5" s="36"/>
      <c r="C5" s="36"/>
      <c r="D5" s="3" t="s">
        <v>9</v>
      </c>
      <c r="E5" s="4" t="s">
        <v>10</v>
      </c>
      <c r="F5" s="4" t="s">
        <v>11</v>
      </c>
      <c r="G5" s="36"/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4" t="s">
        <v>18</v>
      </c>
      <c r="O5" s="37"/>
    </row>
    <row r="6" spans="1:15" ht="17.399999999999999" customHeight="1">
      <c r="A6" s="2" t="s">
        <v>37</v>
      </c>
      <c r="B6" s="23" t="s">
        <v>38</v>
      </c>
      <c r="C6" s="2">
        <v>260</v>
      </c>
      <c r="D6" s="14">
        <v>2.21</v>
      </c>
      <c r="E6" s="14">
        <v>7.82</v>
      </c>
      <c r="F6" s="14">
        <v>9.65</v>
      </c>
      <c r="G6" s="14">
        <v>117.82</v>
      </c>
      <c r="H6" s="14">
        <v>0.1</v>
      </c>
      <c r="I6" s="14">
        <v>31.19</v>
      </c>
      <c r="J6" s="14">
        <v>183.03</v>
      </c>
      <c r="K6" s="14">
        <v>126.44</v>
      </c>
      <c r="L6" s="14">
        <v>109.97</v>
      </c>
      <c r="M6" s="14">
        <v>29.12</v>
      </c>
      <c r="N6" s="14">
        <v>1.06</v>
      </c>
      <c r="O6" s="26">
        <v>15.26</v>
      </c>
    </row>
    <row r="7" spans="1:15" ht="17.399999999999999" customHeight="1">
      <c r="A7" s="18" t="s">
        <v>27</v>
      </c>
      <c r="B7" s="24" t="s">
        <v>28</v>
      </c>
      <c r="C7" s="4">
        <v>90</v>
      </c>
      <c r="D7" s="6">
        <v>12.24</v>
      </c>
      <c r="E7" s="6">
        <v>8.8699999999999992</v>
      </c>
      <c r="F7" s="6">
        <v>15.23</v>
      </c>
      <c r="G7" s="6">
        <v>189.7</v>
      </c>
      <c r="H7" s="6">
        <v>0.11</v>
      </c>
      <c r="I7" s="6">
        <v>0.86</v>
      </c>
      <c r="J7" s="6">
        <v>0</v>
      </c>
      <c r="K7" s="6">
        <v>54.59</v>
      </c>
      <c r="L7" s="6">
        <v>168</v>
      </c>
      <c r="M7" s="6">
        <v>30.67</v>
      </c>
      <c r="N7" s="6">
        <v>1.06</v>
      </c>
      <c r="O7" s="26">
        <v>31.23</v>
      </c>
    </row>
    <row r="8" spans="1:15" ht="17.399999999999999" customHeight="1">
      <c r="A8" s="18" t="s">
        <v>29</v>
      </c>
      <c r="B8" s="24" t="s">
        <v>30</v>
      </c>
      <c r="C8" s="4">
        <v>180</v>
      </c>
      <c r="D8" s="14">
        <v>3.89</v>
      </c>
      <c r="E8" s="14">
        <v>6.72</v>
      </c>
      <c r="F8" s="14">
        <v>26.46</v>
      </c>
      <c r="G8" s="14">
        <v>181.87</v>
      </c>
      <c r="H8" s="14">
        <v>0.18</v>
      </c>
      <c r="I8" s="14">
        <v>31.14</v>
      </c>
      <c r="J8" s="14">
        <v>0.04</v>
      </c>
      <c r="K8" s="14">
        <f>K7*180/150</f>
        <v>65.50800000000001</v>
      </c>
      <c r="L8" s="14">
        <v>116.05</v>
      </c>
      <c r="M8" s="14">
        <v>41.39</v>
      </c>
      <c r="N8" s="14">
        <v>1.68</v>
      </c>
      <c r="O8" s="26">
        <v>26.71</v>
      </c>
    </row>
    <row r="9" spans="1:15" ht="17.399999999999999" customHeight="1">
      <c r="A9" s="18" t="s">
        <v>31</v>
      </c>
      <c r="B9" s="24" t="s">
        <v>32</v>
      </c>
      <c r="C9" s="28">
        <v>20</v>
      </c>
      <c r="D9" s="14">
        <v>0.16</v>
      </c>
      <c r="E9" s="14">
        <v>0.34</v>
      </c>
      <c r="F9" s="14">
        <v>1.24</v>
      </c>
      <c r="G9" s="14">
        <v>8.73</v>
      </c>
      <c r="H9" s="14">
        <v>0</v>
      </c>
      <c r="I9" s="14">
        <v>0.39</v>
      </c>
      <c r="J9" s="14">
        <v>0</v>
      </c>
      <c r="K9" s="14">
        <v>1.36</v>
      </c>
      <c r="L9" s="14">
        <v>2.75</v>
      </c>
      <c r="M9" s="14">
        <v>1.4</v>
      </c>
      <c r="N9" s="14">
        <v>0.05</v>
      </c>
      <c r="O9" s="9">
        <v>0.88</v>
      </c>
    </row>
    <row r="10" spans="1:15" ht="17.399999999999999" customHeight="1">
      <c r="A10" s="3" t="s">
        <v>19</v>
      </c>
      <c r="B10" s="7" t="s">
        <v>20</v>
      </c>
      <c r="C10" s="3">
        <v>200</v>
      </c>
      <c r="D10" s="6">
        <v>0.2</v>
      </c>
      <c r="E10" s="6">
        <v>0.05</v>
      </c>
      <c r="F10" s="6">
        <v>15.01</v>
      </c>
      <c r="G10" s="8">
        <f>(D10+F10)*4+(E10*9)</f>
        <v>61.29</v>
      </c>
      <c r="H10" s="6">
        <v>0</v>
      </c>
      <c r="I10" s="6">
        <v>0.1</v>
      </c>
      <c r="J10" s="6">
        <v>0</v>
      </c>
      <c r="K10" s="6">
        <v>5.25</v>
      </c>
      <c r="L10" s="6">
        <v>8.24</v>
      </c>
      <c r="M10" s="6">
        <v>4.4000000000000004</v>
      </c>
      <c r="N10" s="6">
        <v>0.86</v>
      </c>
      <c r="O10" s="20">
        <v>3.34</v>
      </c>
    </row>
    <row r="11" spans="1:15" ht="17.399999999999999" customHeight="1">
      <c r="A11" s="3"/>
      <c r="B11" s="7" t="s">
        <v>25</v>
      </c>
      <c r="C11" s="3">
        <v>50</v>
      </c>
      <c r="D11" s="15">
        <v>4</v>
      </c>
      <c r="E11" s="15">
        <v>0.7</v>
      </c>
      <c r="F11" s="15">
        <v>29.7</v>
      </c>
      <c r="G11" s="15">
        <v>140.6</v>
      </c>
      <c r="H11" s="15">
        <v>0.2</v>
      </c>
      <c r="I11" s="15">
        <v>0.2</v>
      </c>
      <c r="J11" s="15">
        <v>0</v>
      </c>
      <c r="K11" s="15">
        <v>0</v>
      </c>
      <c r="L11" s="15">
        <v>0</v>
      </c>
      <c r="M11" s="15">
        <v>0.2</v>
      </c>
      <c r="N11" s="15">
        <v>0.2</v>
      </c>
      <c r="O11" s="3">
        <v>4.8600000000000003</v>
      </c>
    </row>
    <row r="12" spans="1:15" ht="17.399999999999999" customHeight="1">
      <c r="A12" s="11"/>
      <c r="B12" s="11" t="s">
        <v>21</v>
      </c>
      <c r="C12" s="12">
        <f t="shared" ref="C12:O12" si="0">SUM(C6:C11)</f>
        <v>800</v>
      </c>
      <c r="D12" s="12">
        <f t="shared" si="0"/>
        <v>22.7</v>
      </c>
      <c r="E12" s="12">
        <f t="shared" si="0"/>
        <v>24.499999999999996</v>
      </c>
      <c r="F12" s="12">
        <f t="shared" si="0"/>
        <v>97.29</v>
      </c>
      <c r="G12" s="12">
        <f t="shared" si="0"/>
        <v>700.01</v>
      </c>
      <c r="H12" s="12">
        <f t="shared" si="0"/>
        <v>0.59000000000000008</v>
      </c>
      <c r="I12" s="12">
        <f t="shared" si="0"/>
        <v>63.88000000000001</v>
      </c>
      <c r="J12" s="12">
        <f t="shared" si="0"/>
        <v>183.07</v>
      </c>
      <c r="K12" s="12">
        <f t="shared" si="0"/>
        <v>253.14800000000002</v>
      </c>
      <c r="L12" s="12">
        <f t="shared" si="0"/>
        <v>405.01000000000005</v>
      </c>
      <c r="M12" s="12">
        <f t="shared" si="0"/>
        <v>107.18000000000002</v>
      </c>
      <c r="N12" s="12">
        <f t="shared" si="0"/>
        <v>4.91</v>
      </c>
      <c r="O12" s="12">
        <f t="shared" si="0"/>
        <v>82.28</v>
      </c>
    </row>
    <row r="13" spans="1:15" ht="17.399999999999999" customHeight="1">
      <c r="A13" s="16"/>
      <c r="B13" s="16"/>
      <c r="C13" s="16"/>
      <c r="D13" s="21"/>
      <c r="E13" s="21"/>
      <c r="F13" s="21"/>
      <c r="G13" s="21"/>
      <c r="H13" s="21"/>
      <c r="I13" s="21"/>
      <c r="J13" s="22"/>
      <c r="K13" s="21"/>
      <c r="L13" s="21"/>
      <c r="M13" s="21"/>
      <c r="N13" s="21"/>
    </row>
  </sheetData>
  <mergeCells count="10">
    <mergeCell ref="O4:O5"/>
    <mergeCell ref="C4:C5"/>
    <mergeCell ref="A4:A5"/>
    <mergeCell ref="B4:B5"/>
    <mergeCell ref="A2:N2"/>
    <mergeCell ref="A3:N3"/>
    <mergeCell ref="D4:F4"/>
    <mergeCell ref="H4:J4"/>
    <mergeCell ref="K4:N4"/>
    <mergeCell ref="G4:G5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="60" zoomScaleNormal="60" workbookViewId="0">
      <selection activeCell="B33" sqref="B33"/>
    </sheetView>
  </sheetViews>
  <sheetFormatPr defaultColWidth="8.88671875" defaultRowHeight="14.4"/>
  <cols>
    <col min="1" max="1" width="14.6640625" customWidth="1"/>
    <col min="2" max="2" width="124.44140625" customWidth="1"/>
    <col min="7" max="7" width="13.21875" customWidth="1"/>
  </cols>
  <sheetData>
    <row r="1" spans="1:14" ht="17.399999999999999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7.399999999999999" customHeight="1">
      <c r="A2" s="3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7.399999999999999" customHeight="1">
      <c r="A3" s="31" t="s">
        <v>33</v>
      </c>
      <c r="B3" s="42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7.399999999999999" customHeight="1">
      <c r="A4" s="36" t="s">
        <v>1</v>
      </c>
      <c r="B4" s="36" t="s">
        <v>2</v>
      </c>
      <c r="C4" s="36" t="s">
        <v>3</v>
      </c>
      <c r="D4" s="35" t="s">
        <v>4</v>
      </c>
      <c r="E4" s="35"/>
      <c r="F4" s="35"/>
      <c r="G4" s="36" t="s">
        <v>5</v>
      </c>
      <c r="H4" s="36" t="s">
        <v>6</v>
      </c>
      <c r="I4" s="36"/>
      <c r="J4" s="36"/>
      <c r="K4" s="36" t="s">
        <v>7</v>
      </c>
      <c r="L4" s="36"/>
      <c r="M4" s="36"/>
      <c r="N4" s="36"/>
    </row>
    <row r="5" spans="1:14" ht="17.399999999999999" customHeight="1">
      <c r="A5" s="36"/>
      <c r="B5" s="36"/>
      <c r="C5" s="36"/>
      <c r="D5" s="3" t="s">
        <v>9</v>
      </c>
      <c r="E5" s="4" t="s">
        <v>10</v>
      </c>
      <c r="F5" s="4" t="s">
        <v>11</v>
      </c>
      <c r="G5" s="36"/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4" t="s">
        <v>18</v>
      </c>
    </row>
    <row r="6" spans="1:14" ht="17.399999999999999" customHeight="1">
      <c r="A6" s="4" t="s">
        <v>48</v>
      </c>
      <c r="B6" s="5" t="s">
        <v>49</v>
      </c>
      <c r="C6" s="4">
        <v>90</v>
      </c>
      <c r="D6" s="6">
        <v>16</v>
      </c>
      <c r="E6" s="6">
        <v>4.8</v>
      </c>
      <c r="F6" s="6">
        <v>4.2</v>
      </c>
      <c r="G6" s="8">
        <v>126</v>
      </c>
      <c r="H6" s="6">
        <v>0.1</v>
      </c>
      <c r="I6" s="6">
        <v>0.8</v>
      </c>
      <c r="J6" s="6">
        <v>0.1</v>
      </c>
      <c r="K6" s="6">
        <v>82.3</v>
      </c>
      <c r="L6" s="6">
        <v>299.7</v>
      </c>
      <c r="M6" s="6">
        <v>61.8</v>
      </c>
      <c r="N6" s="6">
        <v>1.4</v>
      </c>
    </row>
    <row r="7" spans="1:14" ht="17.399999999999999" customHeight="1">
      <c r="A7" s="4" t="s">
        <v>50</v>
      </c>
      <c r="B7" s="5" t="s">
        <v>51</v>
      </c>
      <c r="C7" s="4">
        <v>180</v>
      </c>
      <c r="D7" s="14">
        <v>3.24</v>
      </c>
      <c r="E7" s="14">
        <v>5.6</v>
      </c>
      <c r="F7" s="14">
        <v>22.05</v>
      </c>
      <c r="G7" s="8">
        <f>(D7+F7)*4+(E7*9)</f>
        <v>151.56</v>
      </c>
      <c r="H7" s="14">
        <v>0.15</v>
      </c>
      <c r="I7" s="14">
        <v>25.95</v>
      </c>
      <c r="J7" s="14">
        <v>0.03</v>
      </c>
      <c r="K7" s="14">
        <v>69.5</v>
      </c>
      <c r="L7" s="14">
        <v>96.71</v>
      </c>
      <c r="M7" s="14">
        <v>34.49</v>
      </c>
      <c r="N7" s="14">
        <v>1.4</v>
      </c>
    </row>
    <row r="8" spans="1:14" ht="17.399999999999999" customHeight="1">
      <c r="A8" s="3" t="s">
        <v>19</v>
      </c>
      <c r="B8" s="7" t="s">
        <v>45</v>
      </c>
      <c r="C8" s="3">
        <v>200</v>
      </c>
      <c r="D8" s="6">
        <v>0.2</v>
      </c>
      <c r="E8" s="6">
        <v>0.05</v>
      </c>
      <c r="F8" s="6">
        <v>15.01</v>
      </c>
      <c r="G8" s="8">
        <f>(D8+F8)*4+(E8*9)</f>
        <v>61.29</v>
      </c>
      <c r="H8" s="6">
        <v>0</v>
      </c>
      <c r="I8" s="6">
        <v>0.1</v>
      </c>
      <c r="J8" s="6">
        <v>0</v>
      </c>
      <c r="K8" s="6">
        <v>5.25</v>
      </c>
      <c r="L8" s="6">
        <v>8.24</v>
      </c>
      <c r="M8" s="6">
        <v>4.4000000000000004</v>
      </c>
      <c r="N8" s="6">
        <v>0.86</v>
      </c>
    </row>
    <row r="9" spans="1:14" ht="17.399999999999999" customHeight="1">
      <c r="A9" s="3"/>
      <c r="B9" s="7" t="s">
        <v>46</v>
      </c>
      <c r="C9" s="3">
        <v>30</v>
      </c>
      <c r="D9" s="10">
        <v>2.4</v>
      </c>
      <c r="E9" s="10">
        <v>0.75</v>
      </c>
      <c r="F9" s="10">
        <v>13.95</v>
      </c>
      <c r="G9" s="10">
        <v>72.599999999999994</v>
      </c>
      <c r="H9" s="10">
        <v>4.8000000000000001E-2</v>
      </c>
      <c r="I9" s="10">
        <v>0</v>
      </c>
      <c r="J9" s="10">
        <v>2.7</v>
      </c>
      <c r="K9" s="10">
        <v>10.199999999999999</v>
      </c>
      <c r="L9" s="10">
        <v>51.6</v>
      </c>
      <c r="M9" s="10">
        <v>18.899999999999999</v>
      </c>
      <c r="N9" s="10">
        <v>0.84</v>
      </c>
    </row>
    <row r="10" spans="1:14" ht="17.399999999999999" customHeight="1">
      <c r="A10" s="11"/>
      <c r="B10" s="11" t="s">
        <v>21</v>
      </c>
      <c r="C10" s="12">
        <f t="shared" ref="C10:N10" si="0">SUM(C6:C9)</f>
        <v>500</v>
      </c>
      <c r="D10" s="12">
        <f t="shared" si="0"/>
        <v>21.84</v>
      </c>
      <c r="E10" s="12">
        <f t="shared" si="0"/>
        <v>11.2</v>
      </c>
      <c r="F10" s="12">
        <f t="shared" si="0"/>
        <v>55.209999999999994</v>
      </c>
      <c r="G10" s="12">
        <f t="shared" si="0"/>
        <v>411.45000000000005</v>
      </c>
      <c r="H10" s="12">
        <f t="shared" si="0"/>
        <v>0.29799999999999999</v>
      </c>
      <c r="I10" s="12">
        <f t="shared" si="0"/>
        <v>26.85</v>
      </c>
      <c r="J10" s="12">
        <f t="shared" si="0"/>
        <v>2.83</v>
      </c>
      <c r="K10" s="12">
        <f t="shared" si="0"/>
        <v>167.25</v>
      </c>
      <c r="L10" s="12">
        <f t="shared" si="0"/>
        <v>456.25</v>
      </c>
      <c r="M10" s="12">
        <f t="shared" si="0"/>
        <v>119.59</v>
      </c>
      <c r="N10" s="12">
        <f t="shared" si="0"/>
        <v>4.5</v>
      </c>
    </row>
    <row r="11" spans="1:14" ht="17.399999999999999" customHeight="1">
      <c r="A11" s="16"/>
      <c r="B11" s="16"/>
      <c r="C11" s="16"/>
      <c r="D11" s="21"/>
      <c r="E11" s="21"/>
      <c r="F11" s="21"/>
      <c r="G11" s="21"/>
      <c r="H11" s="21"/>
      <c r="I11" s="21"/>
      <c r="J11" s="22"/>
      <c r="K11" s="21"/>
      <c r="L11" s="21"/>
      <c r="M11" s="21"/>
      <c r="N11" s="21"/>
    </row>
  </sheetData>
  <mergeCells count="9">
    <mergeCell ref="C4:C5"/>
    <mergeCell ref="A4:A5"/>
    <mergeCell ref="A2:N2"/>
    <mergeCell ref="A3:N3"/>
    <mergeCell ref="D4:F4"/>
    <mergeCell ref="H4:J4"/>
    <mergeCell ref="K4:N4"/>
    <mergeCell ref="B4:B5"/>
    <mergeCell ref="G4:G5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="70" zoomScaleNormal="70" workbookViewId="0">
      <selection activeCell="B25" sqref="B25"/>
    </sheetView>
  </sheetViews>
  <sheetFormatPr defaultColWidth="8.88671875" defaultRowHeight="14.4"/>
  <cols>
    <col min="1" max="1" width="15.21875" customWidth="1"/>
    <col min="2" max="2" width="71.88671875" customWidth="1"/>
    <col min="6" max="6" width="14.44140625" customWidth="1"/>
    <col min="7" max="7" width="15.21875" customWidth="1"/>
  </cols>
  <sheetData>
    <row r="1" spans="1:14" ht="18" customHeight="1">
      <c r="A1" s="3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" customHeight="1">
      <c r="A2" s="31" t="s">
        <v>52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8" customHeight="1">
      <c r="A3" s="36" t="s">
        <v>1</v>
      </c>
      <c r="B3" s="36" t="s">
        <v>2</v>
      </c>
      <c r="C3" s="36" t="s">
        <v>3</v>
      </c>
      <c r="D3" s="35" t="s">
        <v>4</v>
      </c>
      <c r="E3" s="35"/>
      <c r="F3" s="35"/>
      <c r="G3" s="36" t="s">
        <v>5</v>
      </c>
      <c r="H3" s="36" t="s">
        <v>6</v>
      </c>
      <c r="I3" s="36"/>
      <c r="J3" s="36"/>
      <c r="K3" s="36" t="s">
        <v>7</v>
      </c>
      <c r="L3" s="36"/>
      <c r="M3" s="36"/>
      <c r="N3" s="36"/>
    </row>
    <row r="4" spans="1:14" ht="18" customHeight="1">
      <c r="A4" s="36"/>
      <c r="B4" s="36"/>
      <c r="C4" s="36"/>
      <c r="D4" s="3" t="s">
        <v>9</v>
      </c>
      <c r="E4" s="4" t="s">
        <v>10</v>
      </c>
      <c r="F4" s="4" t="s">
        <v>11</v>
      </c>
      <c r="G4" s="36"/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</row>
    <row r="5" spans="1:14" ht="18" customHeight="1">
      <c r="A5" s="4" t="s">
        <v>39</v>
      </c>
      <c r="B5" s="5" t="s">
        <v>47</v>
      </c>
      <c r="C5" s="4">
        <v>60</v>
      </c>
      <c r="D5" s="6">
        <v>0.48</v>
      </c>
      <c r="E5" s="6">
        <v>0.06</v>
      </c>
      <c r="F5" s="6">
        <v>1.56</v>
      </c>
      <c r="G5" s="6">
        <v>8.6999999999999993</v>
      </c>
      <c r="H5" s="14">
        <v>0.01</v>
      </c>
      <c r="I5" s="6">
        <v>6</v>
      </c>
      <c r="J5" s="6">
        <v>0</v>
      </c>
      <c r="K5" s="6">
        <v>13.8</v>
      </c>
      <c r="L5" s="6">
        <v>25.2</v>
      </c>
      <c r="M5" s="6">
        <v>8.4</v>
      </c>
      <c r="N5" s="6">
        <v>0.36</v>
      </c>
    </row>
    <row r="6" spans="1:14" ht="18" customHeight="1">
      <c r="A6" s="4" t="s">
        <v>27</v>
      </c>
      <c r="B6" s="5" t="s">
        <v>57</v>
      </c>
      <c r="C6" s="4">
        <v>90</v>
      </c>
      <c r="D6" s="6">
        <v>12.24</v>
      </c>
      <c r="E6" s="6">
        <v>8.8699999999999992</v>
      </c>
      <c r="F6" s="6">
        <v>15.23</v>
      </c>
      <c r="G6" s="6">
        <v>189.7</v>
      </c>
      <c r="H6" s="6">
        <v>0.11</v>
      </c>
      <c r="I6" s="6">
        <v>0.86</v>
      </c>
      <c r="J6" s="6">
        <v>0</v>
      </c>
      <c r="K6" s="6">
        <v>54.59</v>
      </c>
      <c r="L6" s="6">
        <v>168</v>
      </c>
      <c r="M6" s="6">
        <v>30.67</v>
      </c>
      <c r="N6" s="6">
        <v>1.06</v>
      </c>
    </row>
    <row r="7" spans="1:14" ht="18" customHeight="1">
      <c r="A7" s="4" t="s">
        <v>55</v>
      </c>
      <c r="B7" s="5" t="s">
        <v>56</v>
      </c>
      <c r="C7" s="4">
        <v>150</v>
      </c>
      <c r="D7" s="14">
        <v>3.3</v>
      </c>
      <c r="E7" s="14">
        <v>4.3</v>
      </c>
      <c r="F7" s="14">
        <v>22.7</v>
      </c>
      <c r="G7" s="8">
        <v>147</v>
      </c>
      <c r="H7" s="14">
        <v>0.14000000000000001</v>
      </c>
      <c r="I7" s="14">
        <v>5</v>
      </c>
      <c r="J7" s="14">
        <v>0.04</v>
      </c>
      <c r="K7" s="14">
        <v>47</v>
      </c>
      <c r="L7" s="14">
        <v>85</v>
      </c>
      <c r="M7" s="14">
        <v>29</v>
      </c>
      <c r="N7" s="14">
        <v>1.1000000000000001</v>
      </c>
    </row>
    <row r="8" spans="1:14" ht="18" customHeight="1">
      <c r="A8" s="3" t="s">
        <v>53</v>
      </c>
      <c r="B8" s="7" t="s">
        <v>54</v>
      </c>
      <c r="C8" s="3">
        <v>200</v>
      </c>
      <c r="D8" s="6">
        <v>0.19</v>
      </c>
      <c r="E8" s="6">
        <v>0.04</v>
      </c>
      <c r="F8" s="6">
        <v>0.04</v>
      </c>
      <c r="G8" s="8">
        <v>1.3</v>
      </c>
      <c r="H8" s="6">
        <v>0</v>
      </c>
      <c r="I8" s="6">
        <v>0</v>
      </c>
      <c r="J8" s="6">
        <v>0</v>
      </c>
      <c r="K8" s="6">
        <v>0</v>
      </c>
      <c r="L8" s="6">
        <v>0.01</v>
      </c>
      <c r="M8" s="6">
        <v>0</v>
      </c>
      <c r="N8" s="6">
        <v>0.01</v>
      </c>
    </row>
    <row r="9" spans="1:14" ht="18" customHeight="1">
      <c r="A9" s="3"/>
      <c r="B9" s="7" t="s">
        <v>25</v>
      </c>
      <c r="C9" s="3">
        <v>40</v>
      </c>
      <c r="D9" s="14">
        <v>3.2</v>
      </c>
      <c r="E9" s="14">
        <v>0.53</v>
      </c>
      <c r="F9" s="14">
        <v>23.73</v>
      </c>
      <c r="G9" s="4">
        <f>(D9+F9)*4+(E9*9)</f>
        <v>112.49</v>
      </c>
      <c r="H9" s="14">
        <v>0.13</v>
      </c>
      <c r="I9" s="14">
        <v>0.13</v>
      </c>
      <c r="J9" s="17">
        <v>0</v>
      </c>
      <c r="K9" s="17">
        <v>0</v>
      </c>
      <c r="L9" s="17">
        <v>0</v>
      </c>
      <c r="M9" s="14">
        <v>0.13</v>
      </c>
      <c r="N9" s="14">
        <v>0.13</v>
      </c>
    </row>
    <row r="10" spans="1:14" ht="18" customHeight="1">
      <c r="A10" s="11"/>
      <c r="B10" s="11" t="s">
        <v>21</v>
      </c>
      <c r="C10" s="12">
        <f t="shared" ref="C10:N10" si="0">SUM(C5:C9)</f>
        <v>540</v>
      </c>
      <c r="D10" s="12">
        <f t="shared" si="0"/>
        <v>19.41</v>
      </c>
      <c r="E10" s="12">
        <f t="shared" si="0"/>
        <v>13.799999999999999</v>
      </c>
      <c r="F10" s="12">
        <f t="shared" si="0"/>
        <v>63.259999999999991</v>
      </c>
      <c r="G10" s="12">
        <f t="shared" si="0"/>
        <v>459.19</v>
      </c>
      <c r="H10" s="12">
        <f t="shared" si="0"/>
        <v>0.39</v>
      </c>
      <c r="I10" s="12">
        <f t="shared" si="0"/>
        <v>11.99</v>
      </c>
      <c r="J10" s="12">
        <f t="shared" si="0"/>
        <v>0.04</v>
      </c>
      <c r="K10" s="12">
        <f t="shared" si="0"/>
        <v>115.39</v>
      </c>
      <c r="L10" s="12">
        <f t="shared" si="0"/>
        <v>278.20999999999998</v>
      </c>
      <c r="M10" s="12">
        <f t="shared" si="0"/>
        <v>68.199999999999989</v>
      </c>
      <c r="N10" s="12">
        <f t="shared" si="0"/>
        <v>2.6599999999999997</v>
      </c>
    </row>
    <row r="11" spans="1:14" ht="18" customHeight="1">
      <c r="A11" s="16"/>
      <c r="B11" s="16"/>
      <c r="C11" s="16"/>
      <c r="D11" s="21"/>
      <c r="E11" s="21"/>
      <c r="F11" s="21"/>
      <c r="G11" s="21"/>
      <c r="H11" s="21"/>
      <c r="I11" s="21"/>
      <c r="J11" s="22"/>
      <c r="K11" s="21"/>
      <c r="L11" s="21"/>
      <c r="M11" s="21"/>
      <c r="N11" s="21"/>
    </row>
    <row r="12" spans="1:14" ht="18" customHeight="1">
      <c r="A12" s="31" t="s">
        <v>22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ht="18" customHeight="1">
      <c r="A13" s="36" t="s">
        <v>1</v>
      </c>
      <c r="B13" s="36" t="s">
        <v>2</v>
      </c>
      <c r="C13" s="36" t="s">
        <v>3</v>
      </c>
      <c r="D13" s="35" t="s">
        <v>4</v>
      </c>
      <c r="E13" s="35"/>
      <c r="F13" s="35"/>
      <c r="G13" s="36" t="s">
        <v>5</v>
      </c>
      <c r="H13" s="36" t="s">
        <v>6</v>
      </c>
      <c r="I13" s="36"/>
      <c r="J13" s="36"/>
      <c r="K13" s="36" t="s">
        <v>7</v>
      </c>
      <c r="L13" s="36"/>
      <c r="M13" s="36"/>
      <c r="N13" s="36"/>
    </row>
    <row r="14" spans="1:14" ht="18" customHeight="1">
      <c r="A14" s="36"/>
      <c r="B14" s="36"/>
      <c r="C14" s="36"/>
      <c r="D14" s="3" t="s">
        <v>9</v>
      </c>
      <c r="E14" s="4" t="s">
        <v>10</v>
      </c>
      <c r="F14" s="4" t="s">
        <v>11</v>
      </c>
      <c r="G14" s="36"/>
      <c r="H14" s="4" t="s">
        <v>12</v>
      </c>
      <c r="I14" s="4" t="s">
        <v>13</v>
      </c>
      <c r="J14" s="4" t="s">
        <v>14</v>
      </c>
      <c r="K14" s="4" t="s">
        <v>15</v>
      </c>
      <c r="L14" s="4" t="s">
        <v>16</v>
      </c>
      <c r="M14" s="4" t="s">
        <v>17</v>
      </c>
      <c r="N14" s="4" t="s">
        <v>18</v>
      </c>
    </row>
    <row r="15" spans="1:14" ht="18" customHeight="1">
      <c r="A15" s="3"/>
      <c r="B15" s="7" t="s">
        <v>23</v>
      </c>
      <c r="C15" s="3">
        <v>200</v>
      </c>
      <c r="D15" s="6">
        <v>5.9</v>
      </c>
      <c r="E15" s="6">
        <v>6.75</v>
      </c>
      <c r="F15" s="6">
        <v>9.91</v>
      </c>
      <c r="G15" s="8">
        <f>(D15+F15)*4+(E15*9)</f>
        <v>123.99000000000001</v>
      </c>
      <c r="H15" s="6">
        <v>0.08</v>
      </c>
      <c r="I15" s="6">
        <v>2.74</v>
      </c>
      <c r="J15" s="6">
        <v>0.04</v>
      </c>
      <c r="K15" s="6">
        <v>253.2</v>
      </c>
      <c r="L15" s="6">
        <v>189.9</v>
      </c>
      <c r="M15" s="6">
        <v>29.54</v>
      </c>
      <c r="N15" s="6">
        <v>0.12</v>
      </c>
    </row>
    <row r="16" spans="1:14" ht="18" customHeight="1">
      <c r="A16" s="11"/>
      <c r="B16" s="11" t="s">
        <v>21</v>
      </c>
      <c r="C16" s="12">
        <f t="shared" ref="C16:N16" si="1">SUM(C12:C15)</f>
        <v>200</v>
      </c>
      <c r="D16" s="12">
        <f t="shared" si="1"/>
        <v>5.9</v>
      </c>
      <c r="E16" s="12">
        <f t="shared" si="1"/>
        <v>6.75</v>
      </c>
      <c r="F16" s="12">
        <f t="shared" si="1"/>
        <v>9.91</v>
      </c>
      <c r="G16" s="12">
        <f t="shared" si="1"/>
        <v>123.99000000000001</v>
      </c>
      <c r="H16" s="12">
        <f t="shared" si="1"/>
        <v>0.08</v>
      </c>
      <c r="I16" s="12">
        <f t="shared" si="1"/>
        <v>2.74</v>
      </c>
      <c r="J16" s="12">
        <f t="shared" si="1"/>
        <v>0.04</v>
      </c>
      <c r="K16" s="12">
        <f t="shared" si="1"/>
        <v>253.2</v>
      </c>
      <c r="L16" s="12">
        <f t="shared" si="1"/>
        <v>189.9</v>
      </c>
      <c r="M16" s="12">
        <f t="shared" si="1"/>
        <v>29.54</v>
      </c>
      <c r="N16" s="12">
        <f t="shared" si="1"/>
        <v>0.12</v>
      </c>
    </row>
    <row r="17" spans="1:14" ht="18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8" customHeight="1">
      <c r="A18" s="13"/>
      <c r="B18" s="11" t="s">
        <v>24</v>
      </c>
      <c r="C18" s="12">
        <f t="shared" ref="C18:N18" si="2">C10+C16</f>
        <v>740</v>
      </c>
      <c r="D18" s="12">
        <f t="shared" si="2"/>
        <v>25.310000000000002</v>
      </c>
      <c r="E18" s="12">
        <f t="shared" si="2"/>
        <v>20.549999999999997</v>
      </c>
      <c r="F18" s="12">
        <f t="shared" si="2"/>
        <v>73.169999999999987</v>
      </c>
      <c r="G18" s="12">
        <f t="shared" si="2"/>
        <v>583.18000000000006</v>
      </c>
      <c r="H18" s="12">
        <f t="shared" si="2"/>
        <v>0.47000000000000003</v>
      </c>
      <c r="I18" s="12">
        <f t="shared" si="2"/>
        <v>14.73</v>
      </c>
      <c r="J18" s="12">
        <f t="shared" si="2"/>
        <v>0.08</v>
      </c>
      <c r="K18" s="12">
        <f t="shared" si="2"/>
        <v>368.59</v>
      </c>
      <c r="L18" s="12">
        <f t="shared" si="2"/>
        <v>468.11</v>
      </c>
      <c r="M18" s="12">
        <f t="shared" si="2"/>
        <v>97.739999999999981</v>
      </c>
      <c r="N18" s="12">
        <f t="shared" si="2"/>
        <v>2.78</v>
      </c>
    </row>
    <row r="19" spans="1:14" ht="18" customHeight="1">
      <c r="A19" s="16"/>
      <c r="B19" s="16"/>
      <c r="C19" s="16"/>
      <c r="D19" s="21"/>
      <c r="E19" s="21"/>
      <c r="F19" s="21"/>
      <c r="G19" s="21"/>
      <c r="H19" s="21"/>
      <c r="I19" s="21"/>
      <c r="J19" s="22"/>
      <c r="K19" s="21"/>
      <c r="L19" s="21"/>
      <c r="M19" s="21"/>
      <c r="N19" s="21"/>
    </row>
  </sheetData>
  <mergeCells count="17">
    <mergeCell ref="C3:C4"/>
    <mergeCell ref="C13:C14"/>
    <mergeCell ref="A3:A4"/>
    <mergeCell ref="A13:A14"/>
    <mergeCell ref="A1:N1"/>
    <mergeCell ref="A2:N2"/>
    <mergeCell ref="D3:F3"/>
    <mergeCell ref="H3:J3"/>
    <mergeCell ref="K3:N3"/>
    <mergeCell ref="A12:N12"/>
    <mergeCell ref="D13:F13"/>
    <mergeCell ref="H13:J13"/>
    <mergeCell ref="K13:N13"/>
    <mergeCell ref="B3:B4"/>
    <mergeCell ref="B13:B14"/>
    <mergeCell ref="G3:G4"/>
    <mergeCell ref="G13:G14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началка 75,38</vt:lpstr>
      <vt:lpstr>мобилизованные 153,92</vt:lpstr>
      <vt:lpstr>платники 100,00</vt:lpstr>
      <vt:lpstr>целиакия</vt:lpstr>
      <vt:lpstr>сахарный диабет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Бухгалтерия2</dc:creator>
  <cp:lastModifiedBy>Бухгалтерия2</cp:lastModifiedBy>
  <cp:lastPrinted>2024-01-24T08:38:05Z</cp:lastPrinted>
  <dcterms:created xsi:type="dcterms:W3CDTF">2023-05-12T05:23:00Z</dcterms:created>
  <dcterms:modified xsi:type="dcterms:W3CDTF">2024-01-24T09:00:53Z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A68B8DB3EC4245BFB8BF288444C421E2</vt:lpwstr>
  </property>
  <property fmtid="{D5CDD505-2E9C-101B-9397-08002B2CF9AE}" pid="3" name="KSOProductBuildVer">
    <vt:lpwstr>1049-12.2.0.13431</vt:lpwstr>
  </property>
</Properties>
</file>