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144"/>
  </bookViews>
  <sheets>
    <sheet name="началка 75,38" sheetId="1" r:id="rId1"/>
    <sheet name="мобилизованные 153,92" sheetId="2" r:id="rId2"/>
    <sheet name="платники 100,00" sheetId="3" r:id="rId3"/>
    <sheet name="целиакия" sheetId="4" r:id="rId4"/>
    <sheet name="сахарный диабет" sheetId="5" r:id="rId5"/>
  </sheets>
  <calcPr calcId="124519"/>
</workbook>
</file>

<file path=xl/calcChain.xml><?xml version="1.0" encoding="utf-8"?>
<calcChain xmlns="http://schemas.openxmlformats.org/spreadsheetml/2006/main">
  <c r="N18" i="5"/>
  <c r="M18"/>
  <c r="L18"/>
  <c r="L20" s="1"/>
  <c r="K18"/>
  <c r="J18"/>
  <c r="I18"/>
  <c r="H18"/>
  <c r="H20" s="1"/>
  <c r="G18"/>
  <c r="F18"/>
  <c r="E18"/>
  <c r="D18"/>
  <c r="C18"/>
  <c r="G17"/>
  <c r="N12"/>
  <c r="N20" s="1"/>
  <c r="M12"/>
  <c r="M20" s="1"/>
  <c r="L12"/>
  <c r="K12"/>
  <c r="K20" s="1"/>
  <c r="J12"/>
  <c r="J20" s="1"/>
  <c r="I12"/>
  <c r="I20" s="1"/>
  <c r="H12"/>
  <c r="F12"/>
  <c r="F20" s="1"/>
  <c r="E12"/>
  <c r="E20" s="1"/>
  <c r="C12"/>
  <c r="C20" s="1"/>
  <c r="G10"/>
  <c r="G12" s="1"/>
  <c r="G20" s="1"/>
  <c r="D8"/>
  <c r="D12" s="1"/>
  <c r="D20" s="1"/>
  <c r="N11" i="4"/>
  <c r="M11"/>
  <c r="L11"/>
  <c r="K11"/>
  <c r="J11"/>
  <c r="I11"/>
  <c r="H11"/>
  <c r="F11"/>
  <c r="E11"/>
  <c r="D11"/>
  <c r="C11"/>
  <c r="G9"/>
  <c r="G11" s="1"/>
  <c r="O12" i="3"/>
  <c r="N12"/>
  <c r="M12"/>
  <c r="L12"/>
  <c r="K12"/>
  <c r="J12"/>
  <c r="I12"/>
  <c r="H12"/>
  <c r="G12"/>
  <c r="F12"/>
  <c r="E12"/>
  <c r="D12"/>
  <c r="C12"/>
  <c r="G11"/>
  <c r="G9"/>
  <c r="N22" i="2"/>
  <c r="M22"/>
  <c r="F22"/>
  <c r="E22"/>
  <c r="O20"/>
  <c r="O10" s="1"/>
  <c r="O22" s="1"/>
  <c r="N20"/>
  <c r="M20"/>
  <c r="L20"/>
  <c r="K20"/>
  <c r="J20"/>
  <c r="I20"/>
  <c r="H20"/>
  <c r="G20"/>
  <c r="F20"/>
  <c r="E20"/>
  <c r="D20"/>
  <c r="C20"/>
  <c r="G19"/>
  <c r="G17"/>
  <c r="N10"/>
  <c r="M10"/>
  <c r="L10"/>
  <c r="L22" s="1"/>
  <c r="K10"/>
  <c r="K22" s="1"/>
  <c r="J10"/>
  <c r="J22" s="1"/>
  <c r="I10"/>
  <c r="I22" s="1"/>
  <c r="H10"/>
  <c r="H22" s="1"/>
  <c r="F10"/>
  <c r="E10"/>
  <c r="D10"/>
  <c r="D22" s="1"/>
  <c r="C10"/>
  <c r="C22" s="1"/>
  <c r="G8"/>
  <c r="G7"/>
  <c r="G10" s="1"/>
  <c r="G22" s="1"/>
  <c r="O19" i="1"/>
  <c r="I19"/>
  <c r="H19"/>
  <c r="O17"/>
  <c r="N17"/>
  <c r="N19" s="1"/>
  <c r="M17"/>
  <c r="M19" s="1"/>
  <c r="L17"/>
  <c r="K17"/>
  <c r="J17"/>
  <c r="I17"/>
  <c r="H17"/>
  <c r="F17"/>
  <c r="F19" s="1"/>
  <c r="E17"/>
  <c r="E19" s="1"/>
  <c r="D17"/>
  <c r="C17"/>
  <c r="G16"/>
  <c r="G17" s="1"/>
  <c r="O11"/>
  <c r="N11"/>
  <c r="M11"/>
  <c r="L11"/>
  <c r="L19" s="1"/>
  <c r="K11"/>
  <c r="K19" s="1"/>
  <c r="J11"/>
  <c r="J19" s="1"/>
  <c r="I11"/>
  <c r="H11"/>
  <c r="F11"/>
  <c r="E11"/>
  <c r="D11"/>
  <c r="D19" s="1"/>
  <c r="C11"/>
  <c r="C19" s="1"/>
  <c r="G10"/>
  <c r="G8"/>
  <c r="G11" s="1"/>
  <c r="G19" s="1"/>
</calcChain>
</file>

<file path=xl/sharedStrings.xml><?xml version="1.0" encoding="utf-8"?>
<sst xmlns="http://schemas.openxmlformats.org/spreadsheetml/2006/main" count="218" uniqueCount="58">
  <si>
    <t>1 НЕДЕЛЯ</t>
  </si>
  <si>
    <t>1 ДЕНЬ</t>
  </si>
  <si>
    <t>ПЕРВЫЙ ЗАВТРАК</t>
  </si>
  <si>
    <t>нач 7-11л</t>
  </si>
  <si>
    <t>№ по сборнику рецептур</t>
  </si>
  <si>
    <t>Наименование блюд</t>
  </si>
  <si>
    <t>Выход, г</t>
  </si>
  <si>
    <t>Пищевые вещества, г</t>
  </si>
  <si>
    <t>Калорийность, кКал</t>
  </si>
  <si>
    <t>Витамины (мг)</t>
  </si>
  <si>
    <t>Минеральные вещества (мг)</t>
  </si>
  <si>
    <t>Цена, руб</t>
  </si>
  <si>
    <t>Белки</t>
  </si>
  <si>
    <t>Жиры</t>
  </si>
  <si>
    <t>Углеводы</t>
  </si>
  <si>
    <t>В 1</t>
  </si>
  <si>
    <t>С</t>
  </si>
  <si>
    <t>А</t>
  </si>
  <si>
    <t>Ca</t>
  </si>
  <si>
    <t>P</t>
  </si>
  <si>
    <t>Mg</t>
  </si>
  <si>
    <t>Fe</t>
  </si>
  <si>
    <t>№262, 1996</t>
  </si>
  <si>
    <t>Каша рисовая молочная жидкая со сливочным маслом 220/10</t>
  </si>
  <si>
    <t>№628, 1996</t>
  </si>
  <si>
    <t>Чай с сахаром</t>
  </si>
  <si>
    <t>Батон</t>
  </si>
  <si>
    <t>Печенье</t>
  </si>
  <si>
    <t xml:space="preserve">Итого </t>
  </si>
  <si>
    <t>ВТОРОЙ ЗАВТРАК</t>
  </si>
  <si>
    <t>Молоко ультрапастеризованное, обогащенное йодом и витаминами</t>
  </si>
  <si>
    <t>Итого за день</t>
  </si>
  <si>
    <t>Хлеб пшеничный</t>
  </si>
  <si>
    <t>ЗАВТРАК</t>
  </si>
  <si>
    <t>ТТК №8</t>
  </si>
  <si>
    <t>Яйцо отварное</t>
  </si>
  <si>
    <t>ТТК №443</t>
  </si>
  <si>
    <t>Рагу из кур</t>
  </si>
  <si>
    <t>ОБЕД</t>
  </si>
  <si>
    <t>№120, 1996</t>
  </si>
  <si>
    <t>Щи из свежей капусты с картофелем и сметаной 250/10</t>
  </si>
  <si>
    <t>№629, 1996</t>
  </si>
  <si>
    <t>Чай с сахаром и лимоном 200/15/7</t>
  </si>
  <si>
    <t>Кондитерское изделие</t>
  </si>
  <si>
    <t>от 12лет</t>
  </si>
  <si>
    <t>№4.1</t>
  </si>
  <si>
    <t>Яйцо отварное (яйцо куриное), 1шт</t>
  </si>
  <si>
    <t>Каша рисовая молочная жидкая со сливочным маслом 220/10 (молоко, крупа рисовая, соль, масло сливочное)</t>
  </si>
  <si>
    <t>Чай с сахаром (заварка, сахар)</t>
  </si>
  <si>
    <t>Хлебец безглютеновый</t>
  </si>
  <si>
    <t xml:space="preserve"> ЗАВТРАК</t>
  </si>
  <si>
    <t>ТТ № 1</t>
  </si>
  <si>
    <t>Сыр порционно</t>
  </si>
  <si>
    <t>№6.4</t>
  </si>
  <si>
    <t>Каша гречневая молочная жидкая со сливочным маслом 220/10</t>
  </si>
  <si>
    <t>11.9.а</t>
  </si>
  <si>
    <t>Чай без сахара</t>
  </si>
  <si>
    <t>Печенье на фруктозе</t>
  </si>
</sst>
</file>

<file path=xl/styles.xml><?xml version="1.0" encoding="utf-8"?>
<styleSheet xmlns="http://schemas.openxmlformats.org/spreadsheetml/2006/main">
  <numFmts count="3">
    <numFmt numFmtId="164" formatCode="0.00_ "/>
    <numFmt numFmtId="165" formatCode="0.0"/>
    <numFmt numFmtId="167" formatCode="dd\.mm\.yyyy"/>
  </numFmts>
  <fonts count="9">
    <font>
      <sz val="11"/>
      <color theme="1"/>
      <name val="Calibri"/>
      <charset val="134"/>
      <scheme val="minor"/>
    </font>
    <font>
      <b/>
      <sz val="14"/>
      <name val="Times New Roman"/>
      <charset val="204"/>
    </font>
    <font>
      <sz val="14"/>
      <name val="Arial"/>
      <charset val="204"/>
    </font>
    <font>
      <sz val="14"/>
      <name val="Times New Roman"/>
      <charset val="204"/>
    </font>
    <font>
      <sz val="14"/>
      <color theme="1"/>
      <name val="Times New Roman"/>
      <charset val="204"/>
    </font>
    <font>
      <sz val="14"/>
      <color rgb="FF000000"/>
      <name val="Times New Roman"/>
      <charset val="204"/>
    </font>
    <font>
      <sz val="14"/>
      <color theme="1"/>
      <name val="Calibri"/>
      <charset val="134"/>
      <scheme val="minor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/>
    </xf>
    <xf numFmtId="0" fontId="6" fillId="0" borderId="0" xfId="0" applyFont="1" applyBorder="1" applyAlignment="1"/>
    <xf numFmtId="0" fontId="0" fillId="0" borderId="0" xfId="0" applyBorder="1" applyAlignment="1"/>
    <xf numFmtId="0" fontId="3" fillId="0" borderId="5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7" fillId="0" borderId="0" xfId="0" applyFont="1" applyFill="1" applyBorder="1" applyAlignment="1"/>
    <xf numFmtId="0" fontId="7" fillId="0" borderId="0" xfId="0" applyFont="1" applyBorder="1" applyAlignment="1">
      <alignment horizontal="center"/>
    </xf>
    <xf numFmtId="2" fontId="3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7" fontId="0" fillId="0" borderId="0" xfId="0" applyNumberFormat="1"/>
    <xf numFmtId="0" fontId="8" fillId="0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wrapText="1"/>
    </xf>
    <xf numFmtId="165" fontId="4" fillId="0" borderId="6" xfId="0" applyNumberFormat="1" applyFont="1" applyBorder="1" applyAlignment="1">
      <alignment horizontal="center" vertical="center"/>
    </xf>
    <xf numFmtId="167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Alignment="1"/>
    <xf numFmtId="0" fontId="3" fillId="0" borderId="0" xfId="0" applyFont="1" applyAlignment="1"/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7" fillId="0" borderId="0" xfId="0" applyFont="1" applyBorder="1" applyAlignment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6" fillId="0" borderId="0" xfId="0" applyFont="1" applyBorder="1" applyAlignment="1"/>
    <xf numFmtId="0" fontId="2" fillId="0" borderId="0" xfId="0" applyFont="1" applyFill="1" applyAlignment="1"/>
    <xf numFmtId="0" fontId="0" fillId="0" borderId="0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60" zoomScaleNormal="60" workbookViewId="0">
      <selection activeCell="B32" sqref="B32"/>
    </sheetView>
  </sheetViews>
  <sheetFormatPr defaultColWidth="9" defaultRowHeight="14.4"/>
  <cols>
    <col min="1" max="1" width="26" customWidth="1"/>
    <col min="2" max="2" width="74.88671875" customWidth="1"/>
    <col min="3" max="3" width="21.5546875" customWidth="1"/>
    <col min="4" max="5" width="9.6640625"/>
    <col min="6" max="6" width="10.21875"/>
    <col min="7" max="7" width="11.5546875"/>
    <col min="11" max="11" width="12.21875" customWidth="1"/>
    <col min="12" max="12" width="10.77734375" customWidth="1"/>
    <col min="13" max="13" width="12.21875" customWidth="1"/>
    <col min="15" max="15" width="13.109375"/>
  </cols>
  <sheetData>
    <row r="1" spans="1:15" ht="15" customHeight="1">
      <c r="A1" s="35" t="s">
        <v>0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5" ht="15" customHeight="1">
      <c r="A2" s="38" t="s">
        <v>1</v>
      </c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32">
        <v>45300</v>
      </c>
    </row>
    <row r="3" spans="1:15" ht="15" customHeight="1">
      <c r="A3" s="38" t="s">
        <v>2</v>
      </c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33"/>
    </row>
    <row r="4" spans="1:15" ht="15" customHeight="1">
      <c r="A4" s="1"/>
      <c r="B4" s="24"/>
      <c r="C4" s="25" t="s">
        <v>3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34"/>
    </row>
    <row r="5" spans="1:15" ht="22.05" customHeight="1">
      <c r="A5" s="48" t="s">
        <v>4</v>
      </c>
      <c r="B5" s="48" t="s">
        <v>5</v>
      </c>
      <c r="C5" s="48" t="s">
        <v>6</v>
      </c>
      <c r="D5" s="41" t="s">
        <v>7</v>
      </c>
      <c r="E5" s="42"/>
      <c r="F5" s="43"/>
      <c r="G5" s="48" t="s">
        <v>8</v>
      </c>
      <c r="H5" s="44" t="s">
        <v>9</v>
      </c>
      <c r="I5" s="45"/>
      <c r="J5" s="46"/>
      <c r="K5" s="44" t="s">
        <v>10</v>
      </c>
      <c r="L5" s="45"/>
      <c r="M5" s="45"/>
      <c r="N5" s="46"/>
      <c r="O5" s="50" t="s">
        <v>11</v>
      </c>
    </row>
    <row r="6" spans="1:15" ht="15" customHeight="1">
      <c r="A6" s="49"/>
      <c r="B6" s="49"/>
      <c r="C6" s="49"/>
      <c r="D6" s="4" t="s">
        <v>12</v>
      </c>
      <c r="E6" s="5" t="s">
        <v>13</v>
      </c>
      <c r="F6" s="5" t="s">
        <v>14</v>
      </c>
      <c r="G6" s="49"/>
      <c r="H6" s="5" t="s">
        <v>15</v>
      </c>
      <c r="I6" s="5" t="s">
        <v>16</v>
      </c>
      <c r="J6" s="5" t="s">
        <v>17</v>
      </c>
      <c r="K6" s="5" t="s">
        <v>18</v>
      </c>
      <c r="L6" s="5" t="s">
        <v>19</v>
      </c>
      <c r="M6" s="5" t="s">
        <v>20</v>
      </c>
      <c r="N6" s="5" t="s">
        <v>21</v>
      </c>
      <c r="O6" s="50"/>
    </row>
    <row r="7" spans="1:15" ht="15" customHeight="1">
      <c r="A7" s="4" t="s">
        <v>22</v>
      </c>
      <c r="B7" s="8" t="s">
        <v>23</v>
      </c>
      <c r="C7" s="4">
        <v>230</v>
      </c>
      <c r="D7" s="12">
        <v>13.05</v>
      </c>
      <c r="E7" s="12">
        <v>24.53</v>
      </c>
      <c r="F7" s="12">
        <v>70.72</v>
      </c>
      <c r="G7" s="12">
        <v>556.57000000000005</v>
      </c>
      <c r="H7" s="12">
        <v>0.37</v>
      </c>
      <c r="I7" s="12">
        <v>1.91</v>
      </c>
      <c r="J7" s="12">
        <v>0.14000000000000001</v>
      </c>
      <c r="K7" s="12">
        <v>213.9</v>
      </c>
      <c r="L7" s="12">
        <v>326.11</v>
      </c>
      <c r="M7" s="12">
        <v>395.05</v>
      </c>
      <c r="N7" s="12">
        <v>2.5299999999999998</v>
      </c>
      <c r="O7" s="10">
        <v>40.11</v>
      </c>
    </row>
    <row r="8" spans="1:15" ht="15" customHeight="1">
      <c r="A8" s="4" t="s">
        <v>24</v>
      </c>
      <c r="B8" s="8" t="s">
        <v>25</v>
      </c>
      <c r="C8" s="4">
        <v>200</v>
      </c>
      <c r="D8" s="7">
        <v>0.2</v>
      </c>
      <c r="E8" s="7">
        <v>0.05</v>
      </c>
      <c r="F8" s="7">
        <v>15.01</v>
      </c>
      <c r="G8" s="9">
        <f>(D8+F8)*4+(E8*9)</f>
        <v>61.29</v>
      </c>
      <c r="H8" s="7">
        <v>0</v>
      </c>
      <c r="I8" s="7">
        <v>0.1</v>
      </c>
      <c r="J8" s="7">
        <v>0</v>
      </c>
      <c r="K8" s="7">
        <v>5.25</v>
      </c>
      <c r="L8" s="7">
        <v>8.24</v>
      </c>
      <c r="M8" s="7">
        <v>4.4000000000000004</v>
      </c>
      <c r="N8" s="7">
        <v>0.86</v>
      </c>
      <c r="O8" s="10">
        <v>3.34</v>
      </c>
    </row>
    <row r="9" spans="1:15" ht="15" customHeight="1">
      <c r="A9" s="4"/>
      <c r="B9" s="8" t="s">
        <v>26</v>
      </c>
      <c r="C9" s="4">
        <v>50</v>
      </c>
      <c r="D9" s="19">
        <v>3.25</v>
      </c>
      <c r="E9" s="19">
        <v>0.88300000000000001</v>
      </c>
      <c r="F9" s="19">
        <v>29.75</v>
      </c>
      <c r="G9" s="19">
        <v>139.833</v>
      </c>
      <c r="H9" s="19">
        <v>0.05</v>
      </c>
      <c r="I9" s="19">
        <v>0</v>
      </c>
      <c r="J9" s="19">
        <v>0</v>
      </c>
      <c r="K9" s="19">
        <v>9.5</v>
      </c>
      <c r="L9" s="19">
        <v>32.5</v>
      </c>
      <c r="M9" s="19">
        <v>6.5</v>
      </c>
      <c r="N9" s="19">
        <v>0.6</v>
      </c>
      <c r="O9" s="10">
        <v>6.25</v>
      </c>
    </row>
    <row r="10" spans="1:15" ht="15" customHeight="1">
      <c r="A10" s="4"/>
      <c r="B10" s="8" t="s">
        <v>27</v>
      </c>
      <c r="C10" s="4">
        <v>20</v>
      </c>
      <c r="D10" s="4">
        <v>1.5</v>
      </c>
      <c r="E10" s="4">
        <v>0.1</v>
      </c>
      <c r="F10" s="4">
        <v>8</v>
      </c>
      <c r="G10" s="5">
        <f>(D10+F10)*4+(E10*9)</f>
        <v>38.9</v>
      </c>
      <c r="H10" s="4">
        <v>0.04</v>
      </c>
      <c r="I10" s="4">
        <v>10</v>
      </c>
      <c r="J10" s="4">
        <v>0.02</v>
      </c>
      <c r="K10" s="4">
        <v>8</v>
      </c>
      <c r="L10" s="4">
        <v>28</v>
      </c>
      <c r="M10" s="4">
        <v>42</v>
      </c>
      <c r="N10" s="4">
        <v>0.6</v>
      </c>
      <c r="O10" s="4">
        <v>11.44</v>
      </c>
    </row>
    <row r="11" spans="1:15" ht="15" customHeight="1">
      <c r="A11" s="13"/>
      <c r="B11" s="13" t="s">
        <v>28</v>
      </c>
      <c r="C11" s="14">
        <f t="shared" ref="C11:O11" si="0">SUM(C7:C10)</f>
        <v>500</v>
      </c>
      <c r="D11" s="14">
        <f t="shared" si="0"/>
        <v>18</v>
      </c>
      <c r="E11" s="14">
        <f t="shared" si="0"/>
        <v>25.563000000000002</v>
      </c>
      <c r="F11" s="14">
        <f t="shared" si="0"/>
        <v>123.48</v>
      </c>
      <c r="G11" s="14">
        <f t="shared" si="0"/>
        <v>796.59299999999996</v>
      </c>
      <c r="H11" s="14">
        <f t="shared" si="0"/>
        <v>0.45999999999999996</v>
      </c>
      <c r="I11" s="14">
        <f t="shared" si="0"/>
        <v>12.01</v>
      </c>
      <c r="J11" s="14">
        <f t="shared" si="0"/>
        <v>0.16</v>
      </c>
      <c r="K11" s="14">
        <f t="shared" si="0"/>
        <v>236.65</v>
      </c>
      <c r="L11" s="14">
        <f t="shared" si="0"/>
        <v>394.85</v>
      </c>
      <c r="M11" s="14">
        <f t="shared" si="0"/>
        <v>447.95</v>
      </c>
      <c r="N11" s="14">
        <f t="shared" si="0"/>
        <v>4.59</v>
      </c>
      <c r="O11" s="14">
        <f t="shared" si="0"/>
        <v>61.14</v>
      </c>
    </row>
    <row r="12" spans="1:15" ht="1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29"/>
    </row>
    <row r="13" spans="1:15" ht="15" customHeight="1">
      <c r="A13" s="47" t="s">
        <v>29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29"/>
    </row>
    <row r="14" spans="1:15" ht="15" customHeight="1">
      <c r="A14" s="48" t="s">
        <v>4</v>
      </c>
      <c r="B14" s="48" t="s">
        <v>5</v>
      </c>
      <c r="C14" s="48" t="s">
        <v>6</v>
      </c>
      <c r="D14" s="41" t="s">
        <v>7</v>
      </c>
      <c r="E14" s="42"/>
      <c r="F14" s="43"/>
      <c r="G14" s="48" t="s">
        <v>8</v>
      </c>
      <c r="H14" s="44" t="s">
        <v>9</v>
      </c>
      <c r="I14" s="45"/>
      <c r="J14" s="46"/>
      <c r="K14" s="44" t="s">
        <v>10</v>
      </c>
      <c r="L14" s="45"/>
      <c r="M14" s="45"/>
      <c r="N14" s="46"/>
      <c r="O14" s="50" t="s">
        <v>11</v>
      </c>
    </row>
    <row r="15" spans="1:15" ht="24" customHeight="1">
      <c r="A15" s="49"/>
      <c r="B15" s="49"/>
      <c r="C15" s="49"/>
      <c r="D15" s="4" t="s">
        <v>12</v>
      </c>
      <c r="E15" s="5" t="s">
        <v>13</v>
      </c>
      <c r="F15" s="5" t="s">
        <v>14</v>
      </c>
      <c r="G15" s="49"/>
      <c r="H15" s="5" t="s">
        <v>15</v>
      </c>
      <c r="I15" s="5" t="s">
        <v>16</v>
      </c>
      <c r="J15" s="5" t="s">
        <v>17</v>
      </c>
      <c r="K15" s="5" t="s">
        <v>18</v>
      </c>
      <c r="L15" s="5" t="s">
        <v>19</v>
      </c>
      <c r="M15" s="5" t="s">
        <v>20</v>
      </c>
      <c r="N15" s="5" t="s">
        <v>21</v>
      </c>
      <c r="O15" s="50"/>
    </row>
    <row r="16" spans="1:15" ht="15" customHeight="1">
      <c r="A16" s="4"/>
      <c r="B16" s="8" t="s">
        <v>30</v>
      </c>
      <c r="C16" s="4">
        <v>200</v>
      </c>
      <c r="D16" s="23">
        <v>5.9</v>
      </c>
      <c r="E16" s="23">
        <v>6.75</v>
      </c>
      <c r="F16" s="23">
        <v>9.91</v>
      </c>
      <c r="G16" s="9">
        <f>(D16+F16)*4+(E16*9)</f>
        <v>123.99000000000001</v>
      </c>
      <c r="H16" s="23">
        <v>0.08</v>
      </c>
      <c r="I16" s="23">
        <v>2.74</v>
      </c>
      <c r="J16" s="23">
        <v>0.04</v>
      </c>
      <c r="K16" s="23">
        <v>253.2</v>
      </c>
      <c r="L16" s="23">
        <v>189.9</v>
      </c>
      <c r="M16" s="23">
        <v>29.54</v>
      </c>
      <c r="N16" s="23">
        <v>0.12</v>
      </c>
      <c r="O16" s="4">
        <v>23</v>
      </c>
    </row>
    <row r="17" spans="1:15" ht="15" customHeight="1">
      <c r="A17" s="13"/>
      <c r="B17" s="13" t="s">
        <v>28</v>
      </c>
      <c r="C17" s="14">
        <f t="shared" ref="C17:O17" si="1">SUM(C13:C16)</f>
        <v>200</v>
      </c>
      <c r="D17" s="13">
        <f t="shared" si="1"/>
        <v>5.9</v>
      </c>
      <c r="E17" s="13">
        <f t="shared" si="1"/>
        <v>6.75</v>
      </c>
      <c r="F17" s="13">
        <f t="shared" si="1"/>
        <v>9.91</v>
      </c>
      <c r="G17" s="13">
        <f t="shared" si="1"/>
        <v>123.99000000000001</v>
      </c>
      <c r="H17" s="13">
        <f t="shared" si="1"/>
        <v>0.08</v>
      </c>
      <c r="I17" s="13">
        <f t="shared" si="1"/>
        <v>2.74</v>
      </c>
      <c r="J17" s="13">
        <f t="shared" si="1"/>
        <v>0.04</v>
      </c>
      <c r="K17" s="13">
        <f t="shared" si="1"/>
        <v>253.2</v>
      </c>
      <c r="L17" s="13">
        <f t="shared" si="1"/>
        <v>189.9</v>
      </c>
      <c r="M17" s="13">
        <f t="shared" si="1"/>
        <v>29.54</v>
      </c>
      <c r="N17" s="13">
        <f t="shared" si="1"/>
        <v>0.12</v>
      </c>
      <c r="O17" s="14">
        <f t="shared" si="1"/>
        <v>23</v>
      </c>
    </row>
    <row r="18" spans="1:15" ht="1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5" customHeight="1">
      <c r="A19" s="15"/>
      <c r="B19" s="13" t="s">
        <v>31</v>
      </c>
      <c r="C19" s="14">
        <f t="shared" ref="C19:O19" si="2">C11+C17</f>
        <v>700</v>
      </c>
      <c r="D19" s="14">
        <f t="shared" si="2"/>
        <v>23.9</v>
      </c>
      <c r="E19" s="14">
        <f t="shared" si="2"/>
        <v>32.313000000000002</v>
      </c>
      <c r="F19" s="14">
        <f t="shared" si="2"/>
        <v>133.39000000000001</v>
      </c>
      <c r="G19" s="14">
        <f t="shared" si="2"/>
        <v>920.58299999999997</v>
      </c>
      <c r="H19" s="14">
        <f t="shared" si="2"/>
        <v>0.53999999999999992</v>
      </c>
      <c r="I19" s="14">
        <f t="shared" si="2"/>
        <v>14.75</v>
      </c>
      <c r="J19" s="14">
        <f t="shared" si="2"/>
        <v>0.2</v>
      </c>
      <c r="K19" s="14">
        <f t="shared" si="2"/>
        <v>489.85</v>
      </c>
      <c r="L19" s="14">
        <f t="shared" si="2"/>
        <v>584.75</v>
      </c>
      <c r="M19" s="14">
        <f t="shared" si="2"/>
        <v>477.49</v>
      </c>
      <c r="N19" s="14">
        <f t="shared" si="2"/>
        <v>4.71</v>
      </c>
      <c r="O19" s="14">
        <f t="shared" si="2"/>
        <v>84.14</v>
      </c>
    </row>
    <row r="20" spans="1:15" ht="1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29"/>
    </row>
  </sheetData>
  <mergeCells count="20">
    <mergeCell ref="O5:O6"/>
    <mergeCell ref="O14:O15"/>
    <mergeCell ref="C5:C6"/>
    <mergeCell ref="C14:C15"/>
    <mergeCell ref="A5:A6"/>
    <mergeCell ref="A14:A15"/>
    <mergeCell ref="A1:N1"/>
    <mergeCell ref="A2:N2"/>
    <mergeCell ref="A3:N3"/>
    <mergeCell ref="D5:F5"/>
    <mergeCell ref="H5:J5"/>
    <mergeCell ref="K5:N5"/>
    <mergeCell ref="A13:N13"/>
    <mergeCell ref="D14:F14"/>
    <mergeCell ref="H14:J14"/>
    <mergeCell ref="K14:N14"/>
    <mergeCell ref="B5:B6"/>
    <mergeCell ref="B14:B15"/>
    <mergeCell ref="G5:G6"/>
    <mergeCell ref="G14:G15"/>
  </mergeCells>
  <pageMargins left="0.70866141732283472" right="0.70866141732283472" top="0.39370078740157483" bottom="0.3937007874015748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="60" zoomScaleNormal="60" workbookViewId="0">
      <selection activeCell="C31" sqref="C31"/>
    </sheetView>
  </sheetViews>
  <sheetFormatPr defaultColWidth="8.88671875" defaultRowHeight="14.4"/>
  <cols>
    <col min="1" max="1" width="15.33203125" customWidth="1"/>
    <col min="2" max="2" width="53.5546875" customWidth="1"/>
    <col min="3" max="3" width="11.33203125" customWidth="1"/>
    <col min="6" max="6" width="13.88671875" customWidth="1"/>
    <col min="7" max="7" width="17.44140625" customWidth="1"/>
    <col min="12" max="12" width="12.77734375" customWidth="1"/>
    <col min="15" max="15" width="13" customWidth="1"/>
  </cols>
  <sheetData>
    <row r="1" spans="1:15" ht="16.95" customHeight="1">
      <c r="A1" s="35" t="s">
        <v>0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5" ht="16.95" customHeight="1">
      <c r="A2" s="38" t="s">
        <v>1</v>
      </c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5" ht="16.95" customHeight="1">
      <c r="A3" s="38" t="s">
        <v>33</v>
      </c>
      <c r="B3" s="53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5" ht="16.95" customHeight="1">
      <c r="A4" s="48" t="s">
        <v>4</v>
      </c>
      <c r="B4" s="48" t="s">
        <v>5</v>
      </c>
      <c r="C4" s="48" t="s">
        <v>6</v>
      </c>
      <c r="D4" s="41" t="s">
        <v>7</v>
      </c>
      <c r="E4" s="42"/>
      <c r="F4" s="43"/>
      <c r="G4" s="48" t="s">
        <v>8</v>
      </c>
      <c r="H4" s="44" t="s">
        <v>9</v>
      </c>
      <c r="I4" s="45"/>
      <c r="J4" s="46"/>
      <c r="K4" s="44" t="s">
        <v>10</v>
      </c>
      <c r="L4" s="45"/>
      <c r="M4" s="45"/>
      <c r="N4" s="46"/>
      <c r="O4" s="50" t="s">
        <v>11</v>
      </c>
    </row>
    <row r="5" spans="1:15" ht="16.95" customHeight="1">
      <c r="A5" s="49"/>
      <c r="B5" s="49"/>
      <c r="C5" s="49"/>
      <c r="D5" s="4" t="s">
        <v>12</v>
      </c>
      <c r="E5" s="5" t="s">
        <v>13</v>
      </c>
      <c r="F5" s="5" t="s">
        <v>14</v>
      </c>
      <c r="G5" s="49"/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0"/>
    </row>
    <row r="6" spans="1:15" ht="16.95" customHeight="1">
      <c r="A6" s="27" t="s">
        <v>34</v>
      </c>
      <c r="B6" s="30" t="s">
        <v>35</v>
      </c>
      <c r="C6" s="5">
        <v>40</v>
      </c>
      <c r="D6" s="7">
        <v>5.0999999999999996</v>
      </c>
      <c r="E6" s="7">
        <v>4.5999999999999996</v>
      </c>
      <c r="F6" s="7">
        <v>0.3</v>
      </c>
      <c r="G6" s="9">
        <v>63</v>
      </c>
      <c r="H6" s="7">
        <v>0.03</v>
      </c>
      <c r="I6" s="7">
        <v>0</v>
      </c>
      <c r="J6" s="7">
        <v>105</v>
      </c>
      <c r="K6" s="7">
        <v>22</v>
      </c>
      <c r="L6" s="7">
        <v>77.2</v>
      </c>
      <c r="M6" s="7">
        <v>4.8</v>
      </c>
      <c r="N6" s="7">
        <v>1</v>
      </c>
      <c r="O6" s="31"/>
    </row>
    <row r="7" spans="1:15" ht="16.95" customHeight="1">
      <c r="A7" s="27" t="s">
        <v>36</v>
      </c>
      <c r="B7" s="30" t="s">
        <v>37</v>
      </c>
      <c r="C7" s="5">
        <v>250</v>
      </c>
      <c r="D7" s="7">
        <v>40.85</v>
      </c>
      <c r="E7" s="7">
        <v>17.28</v>
      </c>
      <c r="F7" s="7">
        <v>27.18</v>
      </c>
      <c r="G7" s="9">
        <f>(D7+F7)*4+(E7*9)</f>
        <v>427.64</v>
      </c>
      <c r="H7" s="7">
        <v>0.11</v>
      </c>
      <c r="I7" s="7">
        <v>24.63</v>
      </c>
      <c r="J7" s="7">
        <v>0.02</v>
      </c>
      <c r="K7" s="7">
        <v>46.12</v>
      </c>
      <c r="L7" s="7">
        <v>186.19</v>
      </c>
      <c r="M7" s="7">
        <v>84.63</v>
      </c>
      <c r="N7" s="7">
        <v>1.79</v>
      </c>
      <c r="O7" s="7"/>
    </row>
    <row r="8" spans="1:15" ht="16.95" customHeight="1">
      <c r="A8" s="4" t="s">
        <v>24</v>
      </c>
      <c r="B8" s="8" t="s">
        <v>25</v>
      </c>
      <c r="C8" s="4">
        <v>200</v>
      </c>
      <c r="D8" s="7">
        <v>0.2</v>
      </c>
      <c r="E8" s="7">
        <v>0.05</v>
      </c>
      <c r="F8" s="7">
        <v>15.01</v>
      </c>
      <c r="G8" s="9">
        <f>(D8+F8)*4+(E8*9)</f>
        <v>61.29</v>
      </c>
      <c r="H8" s="7">
        <v>0</v>
      </c>
      <c r="I8" s="7">
        <v>0.1</v>
      </c>
      <c r="J8" s="7">
        <v>0</v>
      </c>
      <c r="K8" s="7">
        <v>5.25</v>
      </c>
      <c r="L8" s="7">
        <v>8.24</v>
      </c>
      <c r="M8" s="7">
        <v>4.4000000000000004</v>
      </c>
      <c r="N8" s="7">
        <v>0.86</v>
      </c>
      <c r="O8" s="10"/>
    </row>
    <row r="9" spans="1:15" ht="16.95" customHeight="1">
      <c r="A9" s="4"/>
      <c r="B9" s="8" t="s">
        <v>32</v>
      </c>
      <c r="C9" s="4">
        <v>60</v>
      </c>
      <c r="D9" s="17">
        <v>1.8</v>
      </c>
      <c r="E9" s="17">
        <v>0.4</v>
      </c>
      <c r="F9" s="17">
        <v>29.5</v>
      </c>
      <c r="G9" s="17">
        <v>128.80000000000001</v>
      </c>
      <c r="H9" s="17">
        <v>0.1</v>
      </c>
      <c r="I9" s="17">
        <v>0</v>
      </c>
      <c r="J9" s="17">
        <v>0</v>
      </c>
      <c r="K9" s="17">
        <v>12</v>
      </c>
      <c r="L9" s="17">
        <v>39</v>
      </c>
      <c r="M9" s="17">
        <v>8.4</v>
      </c>
      <c r="N9" s="17">
        <v>0.7</v>
      </c>
      <c r="O9" s="4"/>
    </row>
    <row r="10" spans="1:15" ht="16.95" customHeight="1">
      <c r="A10" s="13"/>
      <c r="B10" s="18" t="s">
        <v>28</v>
      </c>
      <c r="C10" s="14">
        <f t="shared" ref="C10:N10" si="0">SUM(C6:C9)</f>
        <v>550</v>
      </c>
      <c r="D10" s="14">
        <f t="shared" si="0"/>
        <v>47.95</v>
      </c>
      <c r="E10" s="14">
        <f t="shared" si="0"/>
        <v>22.330000000000002</v>
      </c>
      <c r="F10" s="14">
        <f t="shared" si="0"/>
        <v>71.990000000000009</v>
      </c>
      <c r="G10" s="14">
        <f t="shared" si="0"/>
        <v>680.73</v>
      </c>
      <c r="H10" s="14">
        <f t="shared" si="0"/>
        <v>0.24000000000000002</v>
      </c>
      <c r="I10" s="14">
        <f t="shared" si="0"/>
        <v>24.73</v>
      </c>
      <c r="J10" s="14">
        <f t="shared" si="0"/>
        <v>105.02</v>
      </c>
      <c r="K10" s="14">
        <f t="shared" si="0"/>
        <v>85.37</v>
      </c>
      <c r="L10" s="14">
        <f t="shared" si="0"/>
        <v>310.63</v>
      </c>
      <c r="M10" s="14">
        <f t="shared" si="0"/>
        <v>102.23</v>
      </c>
      <c r="N10" s="14">
        <f t="shared" si="0"/>
        <v>4.3499999999999996</v>
      </c>
      <c r="O10" s="14">
        <f>153.92-O20</f>
        <v>82.309999999999988</v>
      </c>
    </row>
    <row r="11" spans="1:15" ht="16.95" customHeight="1">
      <c r="A11" s="15"/>
      <c r="B11" s="1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5" ht="16.95" customHeight="1">
      <c r="A12" s="47" t="s">
        <v>38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</row>
    <row r="13" spans="1:15" ht="16.95" customHeight="1">
      <c r="A13" s="48" t="s">
        <v>4</v>
      </c>
      <c r="B13" s="48" t="s">
        <v>5</v>
      </c>
      <c r="C13" s="48" t="s">
        <v>6</v>
      </c>
      <c r="D13" s="41" t="s">
        <v>7</v>
      </c>
      <c r="E13" s="42"/>
      <c r="F13" s="43"/>
      <c r="G13" s="48" t="s">
        <v>8</v>
      </c>
      <c r="H13" s="44" t="s">
        <v>9</v>
      </c>
      <c r="I13" s="45"/>
      <c r="J13" s="46"/>
      <c r="K13" s="44" t="s">
        <v>10</v>
      </c>
      <c r="L13" s="45"/>
      <c r="M13" s="45"/>
      <c r="N13" s="46"/>
      <c r="O13" s="50" t="s">
        <v>11</v>
      </c>
    </row>
    <row r="14" spans="1:15" ht="16.95" customHeight="1">
      <c r="A14" s="49"/>
      <c r="B14" s="49"/>
      <c r="C14" s="49"/>
      <c r="D14" s="4" t="s">
        <v>12</v>
      </c>
      <c r="E14" s="5" t="s">
        <v>13</v>
      </c>
      <c r="F14" s="5" t="s">
        <v>14</v>
      </c>
      <c r="G14" s="49"/>
      <c r="H14" s="5" t="s">
        <v>15</v>
      </c>
      <c r="I14" s="5" t="s">
        <v>16</v>
      </c>
      <c r="J14" s="5" t="s">
        <v>17</v>
      </c>
      <c r="K14" s="5" t="s">
        <v>18</v>
      </c>
      <c r="L14" s="5" t="s">
        <v>19</v>
      </c>
      <c r="M14" s="5" t="s">
        <v>20</v>
      </c>
      <c r="N14" s="5" t="s">
        <v>21</v>
      </c>
      <c r="O14" s="50"/>
    </row>
    <row r="15" spans="1:15" ht="16.95" customHeight="1">
      <c r="A15" s="3" t="s">
        <v>39</v>
      </c>
      <c r="B15" s="22" t="s">
        <v>40</v>
      </c>
      <c r="C15" s="3">
        <v>260</v>
      </c>
      <c r="D15" s="16">
        <v>2.21</v>
      </c>
      <c r="E15" s="16">
        <v>7.82</v>
      </c>
      <c r="F15" s="16">
        <v>9.65</v>
      </c>
      <c r="G15" s="16">
        <v>117.82</v>
      </c>
      <c r="H15" s="16">
        <v>0.1</v>
      </c>
      <c r="I15" s="16">
        <v>31.19</v>
      </c>
      <c r="J15" s="16">
        <v>183.03</v>
      </c>
      <c r="K15" s="16">
        <v>126.44</v>
      </c>
      <c r="L15" s="16">
        <v>109.97</v>
      </c>
      <c r="M15" s="16">
        <v>29.12</v>
      </c>
      <c r="N15" s="16">
        <v>1.06</v>
      </c>
      <c r="O15" s="26">
        <v>15.26</v>
      </c>
    </row>
    <row r="16" spans="1:15" ht="16.95" customHeight="1">
      <c r="A16" s="4" t="s">
        <v>22</v>
      </c>
      <c r="B16" s="8" t="s">
        <v>23</v>
      </c>
      <c r="C16" s="4">
        <v>230</v>
      </c>
      <c r="D16" s="12">
        <v>5.45</v>
      </c>
      <c r="E16" s="12">
        <v>12.92</v>
      </c>
      <c r="F16" s="12">
        <v>35.200000000000003</v>
      </c>
      <c r="G16" s="12">
        <v>278.95999999999998</v>
      </c>
      <c r="H16" s="12">
        <v>7.0000000000000007E-2</v>
      </c>
      <c r="I16" s="12">
        <v>1.45</v>
      </c>
      <c r="J16" s="12">
        <v>7.0000000000000007E-2</v>
      </c>
      <c r="K16" s="12">
        <v>142.13999999999999</v>
      </c>
      <c r="L16" s="12">
        <v>151.58000000000001</v>
      </c>
      <c r="M16" s="12">
        <v>32.24</v>
      </c>
      <c r="N16" s="12">
        <v>0.46</v>
      </c>
      <c r="O16" s="10">
        <v>40.11</v>
      </c>
    </row>
    <row r="17" spans="1:15" ht="16.95" customHeight="1">
      <c r="A17" s="4" t="s">
        <v>41</v>
      </c>
      <c r="B17" s="8" t="s">
        <v>42</v>
      </c>
      <c r="C17" s="4">
        <v>222</v>
      </c>
      <c r="D17" s="7">
        <v>0.26</v>
      </c>
      <c r="E17" s="7">
        <v>0.05</v>
      </c>
      <c r="F17" s="7">
        <v>15.22</v>
      </c>
      <c r="G17" s="9">
        <f>(D17+F17)*4+(E17*9)</f>
        <v>62.370000000000005</v>
      </c>
      <c r="H17" s="7">
        <v>0</v>
      </c>
      <c r="I17" s="7">
        <v>2.9</v>
      </c>
      <c r="J17" s="7">
        <v>0</v>
      </c>
      <c r="K17" s="7">
        <v>8.0500000000000007</v>
      </c>
      <c r="L17" s="7">
        <v>9.7799999999999994</v>
      </c>
      <c r="M17" s="7">
        <v>5.24</v>
      </c>
      <c r="N17" s="7">
        <v>0.9</v>
      </c>
      <c r="O17" s="10">
        <v>6.38</v>
      </c>
    </row>
    <row r="18" spans="1:15" ht="16.95" customHeight="1">
      <c r="A18" s="4"/>
      <c r="B18" s="8" t="s">
        <v>32</v>
      </c>
      <c r="C18" s="4">
        <v>50</v>
      </c>
      <c r="D18" s="17">
        <v>1.5</v>
      </c>
      <c r="E18" s="17">
        <v>0.3</v>
      </c>
      <c r="F18" s="17">
        <v>24.6</v>
      </c>
      <c r="G18" s="17">
        <v>107.3</v>
      </c>
      <c r="H18" s="17">
        <v>0.1</v>
      </c>
      <c r="I18" s="17">
        <v>0</v>
      </c>
      <c r="J18" s="17">
        <v>0</v>
      </c>
      <c r="K18" s="17">
        <v>10</v>
      </c>
      <c r="L18" s="17">
        <v>32.5</v>
      </c>
      <c r="M18" s="17">
        <v>7</v>
      </c>
      <c r="N18" s="17">
        <v>0.6</v>
      </c>
      <c r="O18" s="4">
        <v>4.8600000000000003</v>
      </c>
    </row>
    <row r="19" spans="1:15" ht="16.95" customHeight="1">
      <c r="A19" s="4"/>
      <c r="B19" s="8" t="s">
        <v>43</v>
      </c>
      <c r="C19" s="4">
        <v>40</v>
      </c>
      <c r="D19" s="4">
        <v>1.5</v>
      </c>
      <c r="E19" s="4">
        <v>0.1</v>
      </c>
      <c r="F19" s="4">
        <v>23</v>
      </c>
      <c r="G19" s="5">
        <f>(D19+F19)*4+(E19*9)</f>
        <v>98.9</v>
      </c>
      <c r="H19" s="4">
        <v>0.04</v>
      </c>
      <c r="I19" s="4">
        <v>10</v>
      </c>
      <c r="J19" s="4">
        <v>0.02</v>
      </c>
      <c r="K19" s="4">
        <v>8</v>
      </c>
      <c r="L19" s="4">
        <v>28</v>
      </c>
      <c r="M19" s="4">
        <v>42</v>
      </c>
      <c r="N19" s="4">
        <v>0.6</v>
      </c>
      <c r="O19" s="10">
        <v>5</v>
      </c>
    </row>
    <row r="20" spans="1:15" ht="16.95" customHeight="1">
      <c r="A20" s="13"/>
      <c r="B20" s="18" t="s">
        <v>28</v>
      </c>
      <c r="C20" s="14">
        <f t="shared" ref="C20:O20" si="1">SUM(C15:C19)</f>
        <v>802</v>
      </c>
      <c r="D20" s="14">
        <f t="shared" si="1"/>
        <v>10.92</v>
      </c>
      <c r="E20" s="14">
        <f t="shared" si="1"/>
        <v>21.190000000000005</v>
      </c>
      <c r="F20" s="14">
        <f t="shared" si="1"/>
        <v>107.67</v>
      </c>
      <c r="G20" s="14">
        <f t="shared" si="1"/>
        <v>665.34999999999991</v>
      </c>
      <c r="H20" s="14">
        <f t="shared" si="1"/>
        <v>0.31</v>
      </c>
      <c r="I20" s="14">
        <f t="shared" si="1"/>
        <v>45.54</v>
      </c>
      <c r="J20" s="14">
        <f t="shared" si="1"/>
        <v>183.12</v>
      </c>
      <c r="K20" s="14">
        <f t="shared" si="1"/>
        <v>294.63</v>
      </c>
      <c r="L20" s="14">
        <f t="shared" si="1"/>
        <v>331.83</v>
      </c>
      <c r="M20" s="14">
        <f t="shared" si="1"/>
        <v>115.6</v>
      </c>
      <c r="N20" s="14">
        <f t="shared" si="1"/>
        <v>3.62</v>
      </c>
      <c r="O20" s="14">
        <f t="shared" si="1"/>
        <v>71.61</v>
      </c>
    </row>
    <row r="21" spans="1:15" ht="16.95" customHeight="1">
      <c r="A21" s="15"/>
      <c r="B21" s="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6.95" customHeight="1">
      <c r="A22" s="15"/>
      <c r="B22" s="18" t="s">
        <v>31</v>
      </c>
      <c r="C22" s="14">
        <f t="shared" ref="C22:O22" si="2">C10+C20</f>
        <v>1352</v>
      </c>
      <c r="D22" s="14">
        <f t="shared" si="2"/>
        <v>58.870000000000005</v>
      </c>
      <c r="E22" s="14">
        <f t="shared" si="2"/>
        <v>43.52000000000001</v>
      </c>
      <c r="F22" s="14">
        <f t="shared" si="2"/>
        <v>179.66000000000003</v>
      </c>
      <c r="G22" s="14">
        <f t="shared" si="2"/>
        <v>1346.08</v>
      </c>
      <c r="H22" s="14">
        <f t="shared" si="2"/>
        <v>0.55000000000000004</v>
      </c>
      <c r="I22" s="14">
        <f t="shared" si="2"/>
        <v>70.27</v>
      </c>
      <c r="J22" s="14">
        <f t="shared" si="2"/>
        <v>288.14</v>
      </c>
      <c r="K22" s="14">
        <f t="shared" si="2"/>
        <v>380</v>
      </c>
      <c r="L22" s="14">
        <f t="shared" si="2"/>
        <v>642.46</v>
      </c>
      <c r="M22" s="14">
        <f t="shared" si="2"/>
        <v>217.82999999999998</v>
      </c>
      <c r="N22" s="14">
        <f t="shared" si="2"/>
        <v>7.97</v>
      </c>
      <c r="O22" s="14">
        <f t="shared" si="2"/>
        <v>153.91999999999999</v>
      </c>
    </row>
    <row r="23" spans="1:15" ht="16.95" customHeight="1">
      <c r="A23" s="15"/>
      <c r="B23" s="1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</sheetData>
  <mergeCells count="20">
    <mergeCell ref="O4:O5"/>
    <mergeCell ref="O13:O14"/>
    <mergeCell ref="C4:C5"/>
    <mergeCell ref="C13:C14"/>
    <mergeCell ref="A4:A5"/>
    <mergeCell ref="A13:A14"/>
    <mergeCell ref="A1:N1"/>
    <mergeCell ref="A2:N2"/>
    <mergeCell ref="A3:N3"/>
    <mergeCell ref="D4:F4"/>
    <mergeCell ref="H4:J4"/>
    <mergeCell ref="K4:N4"/>
    <mergeCell ref="A12:N12"/>
    <mergeCell ref="D13:F13"/>
    <mergeCell ref="H13:J13"/>
    <mergeCell ref="K13:N13"/>
    <mergeCell ref="B4:B5"/>
    <mergeCell ref="B13:B14"/>
    <mergeCell ref="G4:G5"/>
    <mergeCell ref="G13:G14"/>
  </mergeCells>
  <pageMargins left="0.74803149606299213" right="0.74803149606299213" top="0.39370078740157483" bottom="0.39370078740157483" header="0.51181102362204722" footer="0.51181102362204722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zoomScale="60" zoomScaleNormal="60" workbookViewId="0">
      <selection activeCell="B52" sqref="B52"/>
    </sheetView>
  </sheetViews>
  <sheetFormatPr defaultColWidth="8.88671875" defaultRowHeight="14.4"/>
  <cols>
    <col min="1" max="1" width="20.5546875" customWidth="1"/>
    <col min="2" max="2" width="75.21875" customWidth="1"/>
    <col min="3" max="3" width="12.109375" customWidth="1"/>
    <col min="6" max="6" width="11.77734375" customWidth="1"/>
    <col min="7" max="7" width="14.109375" customWidth="1"/>
    <col min="10" max="10" width="9.88671875" customWidth="1"/>
    <col min="11" max="11" width="10.21875" customWidth="1"/>
    <col min="12" max="12" width="10" customWidth="1"/>
    <col min="13" max="13" width="10.21875" customWidth="1"/>
    <col min="15" max="15" width="10.88671875"/>
  </cols>
  <sheetData>
    <row r="1" spans="1:15" ht="17.399999999999999" customHeight="1">
      <c r="A1" s="35" t="s">
        <v>0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5" ht="17.399999999999999" customHeight="1">
      <c r="A2" s="38" t="s">
        <v>1</v>
      </c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ht="17.399999999999999" customHeight="1">
      <c r="A3" s="38" t="s">
        <v>38</v>
      </c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28">
        <v>45300</v>
      </c>
    </row>
    <row r="4" spans="1:15" ht="17.399999999999999" customHeight="1">
      <c r="A4" s="1"/>
      <c r="B4" s="24"/>
      <c r="C4" s="25" t="s">
        <v>44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5" ht="17.399999999999999" customHeight="1">
      <c r="A5" s="48" t="s">
        <v>4</v>
      </c>
      <c r="B5" s="48" t="s">
        <v>5</v>
      </c>
      <c r="C5" s="48" t="s">
        <v>6</v>
      </c>
      <c r="D5" s="41" t="s">
        <v>7</v>
      </c>
      <c r="E5" s="42"/>
      <c r="F5" s="43"/>
      <c r="G5" s="48" t="s">
        <v>8</v>
      </c>
      <c r="H5" s="44" t="s">
        <v>9</v>
      </c>
      <c r="I5" s="45"/>
      <c r="J5" s="46"/>
      <c r="K5" s="44" t="s">
        <v>10</v>
      </c>
      <c r="L5" s="45"/>
      <c r="M5" s="45"/>
      <c r="N5" s="46"/>
      <c r="O5" s="50" t="s">
        <v>11</v>
      </c>
    </row>
    <row r="6" spans="1:15" ht="17.399999999999999" customHeight="1">
      <c r="A6" s="49"/>
      <c r="B6" s="49"/>
      <c r="C6" s="49"/>
      <c r="D6" s="4" t="s">
        <v>12</v>
      </c>
      <c r="E6" s="5" t="s">
        <v>13</v>
      </c>
      <c r="F6" s="5" t="s">
        <v>14</v>
      </c>
      <c r="G6" s="49"/>
      <c r="H6" s="5" t="s">
        <v>15</v>
      </c>
      <c r="I6" s="5" t="s">
        <v>16</v>
      </c>
      <c r="J6" s="5" t="s">
        <v>17</v>
      </c>
      <c r="K6" s="5" t="s">
        <v>18</v>
      </c>
      <c r="L6" s="5" t="s">
        <v>19</v>
      </c>
      <c r="M6" s="5" t="s">
        <v>20</v>
      </c>
      <c r="N6" s="5" t="s">
        <v>21</v>
      </c>
      <c r="O6" s="50"/>
    </row>
    <row r="7" spans="1:15" ht="17.399999999999999" customHeight="1">
      <c r="A7" s="3" t="s">
        <v>39</v>
      </c>
      <c r="B7" s="22" t="s">
        <v>40</v>
      </c>
      <c r="C7" s="3">
        <v>260</v>
      </c>
      <c r="D7" s="16">
        <v>2.21</v>
      </c>
      <c r="E7" s="16">
        <v>7.82</v>
      </c>
      <c r="F7" s="16">
        <v>9.65</v>
      </c>
      <c r="G7" s="16">
        <v>117.82</v>
      </c>
      <c r="H7" s="16">
        <v>0.1</v>
      </c>
      <c r="I7" s="16">
        <v>31.19</v>
      </c>
      <c r="J7" s="16">
        <v>183.03</v>
      </c>
      <c r="K7" s="16">
        <v>126.44</v>
      </c>
      <c r="L7" s="16">
        <v>109.97</v>
      </c>
      <c r="M7" s="16">
        <v>29.12</v>
      </c>
      <c r="N7" s="16">
        <v>1.06</v>
      </c>
      <c r="O7" s="26">
        <v>15.26</v>
      </c>
    </row>
    <row r="8" spans="1:15" ht="17.399999999999999" customHeight="1">
      <c r="A8" s="4" t="s">
        <v>22</v>
      </c>
      <c r="B8" s="8" t="s">
        <v>23</v>
      </c>
      <c r="C8" s="4">
        <v>230</v>
      </c>
      <c r="D8" s="12">
        <v>5.45</v>
      </c>
      <c r="E8" s="12">
        <v>12.92</v>
      </c>
      <c r="F8" s="12">
        <v>35.200000000000003</v>
      </c>
      <c r="G8" s="12">
        <v>278.95999999999998</v>
      </c>
      <c r="H8" s="12">
        <v>7.0000000000000007E-2</v>
      </c>
      <c r="I8" s="12">
        <v>1.45</v>
      </c>
      <c r="J8" s="12">
        <v>7.0000000000000007E-2</v>
      </c>
      <c r="K8" s="12">
        <v>142.13999999999999</v>
      </c>
      <c r="L8" s="12">
        <v>151.58000000000001</v>
      </c>
      <c r="M8" s="12">
        <v>32.24</v>
      </c>
      <c r="N8" s="12">
        <v>0.46</v>
      </c>
      <c r="O8" s="10">
        <v>40.11</v>
      </c>
    </row>
    <row r="9" spans="1:15" ht="17.399999999999999" customHeight="1">
      <c r="A9" s="4" t="s">
        <v>41</v>
      </c>
      <c r="B9" s="8" t="s">
        <v>42</v>
      </c>
      <c r="C9" s="4">
        <v>222</v>
      </c>
      <c r="D9" s="7">
        <v>0.26</v>
      </c>
      <c r="E9" s="7">
        <v>0.05</v>
      </c>
      <c r="F9" s="7">
        <v>15.22</v>
      </c>
      <c r="G9" s="9">
        <f>(D9+F9)*4+(E9*9)</f>
        <v>62.370000000000005</v>
      </c>
      <c r="H9" s="7">
        <v>0</v>
      </c>
      <c r="I9" s="7">
        <v>2.9</v>
      </c>
      <c r="J9" s="7">
        <v>0</v>
      </c>
      <c r="K9" s="7">
        <v>8.0500000000000007</v>
      </c>
      <c r="L9" s="7">
        <v>9.7799999999999994</v>
      </c>
      <c r="M9" s="7">
        <v>5.24</v>
      </c>
      <c r="N9" s="7">
        <v>0.9</v>
      </c>
      <c r="O9" s="10">
        <v>6.38</v>
      </c>
    </row>
    <row r="10" spans="1:15" ht="17.399999999999999" customHeight="1">
      <c r="A10" s="4"/>
      <c r="B10" s="8" t="s">
        <v>32</v>
      </c>
      <c r="C10" s="4">
        <v>50</v>
      </c>
      <c r="D10" s="17">
        <v>1.5</v>
      </c>
      <c r="E10" s="17">
        <v>0.3</v>
      </c>
      <c r="F10" s="17">
        <v>24.6</v>
      </c>
      <c r="G10" s="17">
        <v>107.3</v>
      </c>
      <c r="H10" s="17">
        <v>0.1</v>
      </c>
      <c r="I10" s="17">
        <v>0</v>
      </c>
      <c r="J10" s="17">
        <v>0</v>
      </c>
      <c r="K10" s="17">
        <v>10</v>
      </c>
      <c r="L10" s="17">
        <v>32.5</v>
      </c>
      <c r="M10" s="17">
        <v>7</v>
      </c>
      <c r="N10" s="17">
        <v>0.6</v>
      </c>
      <c r="O10" s="4">
        <v>4.8600000000000003</v>
      </c>
    </row>
    <row r="11" spans="1:15" ht="17.399999999999999" customHeight="1">
      <c r="A11" s="4"/>
      <c r="B11" s="8" t="s">
        <v>43</v>
      </c>
      <c r="C11" s="4">
        <v>40</v>
      </c>
      <c r="D11" s="4">
        <v>1.5</v>
      </c>
      <c r="E11" s="4">
        <v>0.1</v>
      </c>
      <c r="F11" s="4">
        <v>23</v>
      </c>
      <c r="G11" s="5">
        <f>(D11+F11)*4+(E11*9)</f>
        <v>98.9</v>
      </c>
      <c r="H11" s="4">
        <v>0.04</v>
      </c>
      <c r="I11" s="4">
        <v>10</v>
      </c>
      <c r="J11" s="4">
        <v>0.02</v>
      </c>
      <c r="K11" s="4">
        <v>8</v>
      </c>
      <c r="L11" s="4">
        <v>28</v>
      </c>
      <c r="M11" s="4">
        <v>42</v>
      </c>
      <c r="N11" s="4">
        <v>0.6</v>
      </c>
      <c r="O11" s="10">
        <v>10</v>
      </c>
    </row>
    <row r="12" spans="1:15" ht="17.399999999999999" customHeight="1">
      <c r="A12" s="13"/>
      <c r="B12" s="13" t="s">
        <v>28</v>
      </c>
      <c r="C12" s="14">
        <f t="shared" ref="C12:O12" si="0">SUM(C7:C11)</f>
        <v>802</v>
      </c>
      <c r="D12" s="14">
        <f t="shared" si="0"/>
        <v>10.92</v>
      </c>
      <c r="E12" s="14">
        <f t="shared" si="0"/>
        <v>21.190000000000005</v>
      </c>
      <c r="F12" s="14">
        <f t="shared" si="0"/>
        <v>107.67</v>
      </c>
      <c r="G12" s="14">
        <f t="shared" si="0"/>
        <v>665.34999999999991</v>
      </c>
      <c r="H12" s="14">
        <f t="shared" si="0"/>
        <v>0.31</v>
      </c>
      <c r="I12" s="14">
        <f t="shared" si="0"/>
        <v>45.54</v>
      </c>
      <c r="J12" s="14">
        <f t="shared" si="0"/>
        <v>183.12</v>
      </c>
      <c r="K12" s="14">
        <f t="shared" si="0"/>
        <v>294.63</v>
      </c>
      <c r="L12" s="14">
        <f t="shared" si="0"/>
        <v>331.83</v>
      </c>
      <c r="M12" s="14">
        <f t="shared" si="0"/>
        <v>115.6</v>
      </c>
      <c r="N12" s="14">
        <f t="shared" si="0"/>
        <v>3.62</v>
      </c>
      <c r="O12" s="14">
        <f t="shared" si="0"/>
        <v>76.61</v>
      </c>
    </row>
    <row r="13" spans="1:15" ht="17.399999999999999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</sheetData>
  <mergeCells count="11">
    <mergeCell ref="O5:O6"/>
    <mergeCell ref="C5:C6"/>
    <mergeCell ref="A5:A6"/>
    <mergeCell ref="B5:B6"/>
    <mergeCell ref="A1:N1"/>
    <mergeCell ref="A2:N2"/>
    <mergeCell ref="A3:N3"/>
    <mergeCell ref="D5:F5"/>
    <mergeCell ref="H5:J5"/>
    <mergeCell ref="K5:N5"/>
    <mergeCell ref="G5:G6"/>
  </mergeCells>
  <pageMargins left="0.74803149606299213" right="0.74803149606299213" top="0.39370078740157483" bottom="0.39370078740157483" header="0.51181102362204722" footer="0.51181102362204722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zoomScale="60" zoomScaleNormal="60" workbookViewId="0">
      <selection activeCell="B26" sqref="B26"/>
    </sheetView>
  </sheetViews>
  <sheetFormatPr defaultColWidth="8.88671875" defaultRowHeight="14.4"/>
  <cols>
    <col min="1" max="1" width="14.6640625" customWidth="1"/>
    <col min="2" max="2" width="124.44140625" customWidth="1"/>
    <col min="7" max="7" width="13.21875" customWidth="1"/>
  </cols>
  <sheetData>
    <row r="1" spans="1:14" ht="17.399999999999999" customHeight="1">
      <c r="A1" s="35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7.399999999999999" customHeight="1">
      <c r="A2" s="38" t="s">
        <v>1</v>
      </c>
      <c r="B2" s="55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7.399999999999999" customHeight="1">
      <c r="A3" s="38" t="s">
        <v>33</v>
      </c>
      <c r="B3" s="55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7.399999999999999" customHeight="1">
      <c r="A4" s="1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7.399999999999999" customHeight="1">
      <c r="A5" s="48" t="s">
        <v>4</v>
      </c>
      <c r="B5" s="48" t="s">
        <v>5</v>
      </c>
      <c r="C5" s="48" t="s">
        <v>6</v>
      </c>
      <c r="D5" s="41" t="s">
        <v>7</v>
      </c>
      <c r="E5" s="42"/>
      <c r="F5" s="43"/>
      <c r="G5" s="48" t="s">
        <v>8</v>
      </c>
      <c r="H5" s="44" t="s">
        <v>9</v>
      </c>
      <c r="I5" s="45"/>
      <c r="J5" s="46"/>
      <c r="K5" s="44" t="s">
        <v>10</v>
      </c>
      <c r="L5" s="45"/>
      <c r="M5" s="45"/>
      <c r="N5" s="46"/>
    </row>
    <row r="6" spans="1:14" ht="17.399999999999999" customHeight="1">
      <c r="A6" s="49"/>
      <c r="B6" s="49"/>
      <c r="C6" s="49"/>
      <c r="D6" s="4" t="s">
        <v>12</v>
      </c>
      <c r="E6" s="5" t="s">
        <v>13</v>
      </c>
      <c r="F6" s="5" t="s">
        <v>14</v>
      </c>
      <c r="G6" s="49"/>
      <c r="H6" s="5" t="s">
        <v>15</v>
      </c>
      <c r="I6" s="5" t="s">
        <v>16</v>
      </c>
      <c r="J6" s="5" t="s">
        <v>17</v>
      </c>
      <c r="K6" s="5" t="s">
        <v>18</v>
      </c>
      <c r="L6" s="5" t="s">
        <v>19</v>
      </c>
      <c r="M6" s="5" t="s">
        <v>20</v>
      </c>
      <c r="N6" s="5" t="s">
        <v>21</v>
      </c>
    </row>
    <row r="7" spans="1:14" ht="17.399999999999999" customHeight="1">
      <c r="A7" s="5" t="s">
        <v>45</v>
      </c>
      <c r="B7" s="6" t="s">
        <v>46</v>
      </c>
      <c r="C7" s="5">
        <v>40</v>
      </c>
      <c r="D7" s="7">
        <v>5.0999999999999996</v>
      </c>
      <c r="E7" s="7">
        <v>4.5999999999999996</v>
      </c>
      <c r="F7" s="7">
        <v>0.3</v>
      </c>
      <c r="G7" s="9">
        <v>63</v>
      </c>
      <c r="H7" s="7">
        <v>0.03</v>
      </c>
      <c r="I7" s="7">
        <v>0</v>
      </c>
      <c r="J7" s="7">
        <v>105</v>
      </c>
      <c r="K7" s="7">
        <v>22</v>
      </c>
      <c r="L7" s="7">
        <v>77.2</v>
      </c>
      <c r="M7" s="7">
        <v>4.8</v>
      </c>
      <c r="N7" s="7">
        <v>1</v>
      </c>
    </row>
    <row r="8" spans="1:14" ht="17.399999999999999" customHeight="1">
      <c r="A8" s="4" t="s">
        <v>22</v>
      </c>
      <c r="B8" s="8" t="s">
        <v>47</v>
      </c>
      <c r="C8" s="4">
        <v>230</v>
      </c>
      <c r="D8" s="12">
        <v>5.45</v>
      </c>
      <c r="E8" s="12">
        <v>12.92</v>
      </c>
      <c r="F8" s="12">
        <v>35.200000000000003</v>
      </c>
      <c r="G8" s="12">
        <v>278.95999999999998</v>
      </c>
      <c r="H8" s="12">
        <v>7.0000000000000007E-2</v>
      </c>
      <c r="I8" s="12">
        <v>1.45</v>
      </c>
      <c r="J8" s="12">
        <v>7.0000000000000007E-2</v>
      </c>
      <c r="K8" s="12">
        <v>142.13999999999999</v>
      </c>
      <c r="L8" s="12">
        <v>151.58000000000001</v>
      </c>
      <c r="M8" s="12">
        <v>32.24</v>
      </c>
      <c r="N8" s="12">
        <v>0.46</v>
      </c>
    </row>
    <row r="9" spans="1:14" ht="17.399999999999999" customHeight="1">
      <c r="A9" s="4" t="s">
        <v>24</v>
      </c>
      <c r="B9" s="8" t="s">
        <v>48</v>
      </c>
      <c r="C9" s="4">
        <v>200</v>
      </c>
      <c r="D9" s="7">
        <v>0.2</v>
      </c>
      <c r="E9" s="7">
        <v>0.05</v>
      </c>
      <c r="F9" s="7">
        <v>15.01</v>
      </c>
      <c r="G9" s="9">
        <f>(D9+F9)*4+(E9*9)</f>
        <v>61.29</v>
      </c>
      <c r="H9" s="7">
        <v>0</v>
      </c>
      <c r="I9" s="7">
        <v>0.1</v>
      </c>
      <c r="J9" s="7">
        <v>0</v>
      </c>
      <c r="K9" s="7">
        <v>5.25</v>
      </c>
      <c r="L9" s="7">
        <v>8.24</v>
      </c>
      <c r="M9" s="7">
        <v>4.4000000000000004</v>
      </c>
      <c r="N9" s="7">
        <v>0.86</v>
      </c>
    </row>
    <row r="10" spans="1:14" ht="17.399999999999999" customHeight="1">
      <c r="A10" s="3"/>
      <c r="B10" s="8" t="s">
        <v>49</v>
      </c>
      <c r="C10" s="4">
        <v>30</v>
      </c>
      <c r="D10" s="12">
        <v>2.4</v>
      </c>
      <c r="E10" s="12">
        <v>0.75</v>
      </c>
      <c r="F10" s="12">
        <v>13.95</v>
      </c>
      <c r="G10" s="12">
        <v>72.599999999999994</v>
      </c>
      <c r="H10" s="12">
        <v>4.8000000000000001E-2</v>
      </c>
      <c r="I10" s="12">
        <v>0</v>
      </c>
      <c r="J10" s="12">
        <v>2.7</v>
      </c>
      <c r="K10" s="12">
        <v>10.199999999999999</v>
      </c>
      <c r="L10" s="12">
        <v>51.6</v>
      </c>
      <c r="M10" s="12">
        <v>18.899999999999999</v>
      </c>
      <c r="N10" s="12">
        <v>0.84</v>
      </c>
    </row>
    <row r="11" spans="1:14" ht="17.399999999999999" customHeight="1">
      <c r="A11" s="13"/>
      <c r="B11" s="13" t="s">
        <v>28</v>
      </c>
      <c r="C11" s="14">
        <f t="shared" ref="C11:N11" si="0">SUM(C7:C10)</f>
        <v>500</v>
      </c>
      <c r="D11" s="14">
        <f t="shared" si="0"/>
        <v>13.15</v>
      </c>
      <c r="E11" s="14">
        <f t="shared" si="0"/>
        <v>18.32</v>
      </c>
      <c r="F11" s="14">
        <f t="shared" si="0"/>
        <v>64.459999999999994</v>
      </c>
      <c r="G11" s="14">
        <f t="shared" si="0"/>
        <v>475.85</v>
      </c>
      <c r="H11" s="14">
        <f t="shared" si="0"/>
        <v>0.14800000000000002</v>
      </c>
      <c r="I11" s="14">
        <f t="shared" si="0"/>
        <v>1.55</v>
      </c>
      <c r="J11" s="14">
        <f t="shared" si="0"/>
        <v>107.77</v>
      </c>
      <c r="K11" s="14">
        <f t="shared" si="0"/>
        <v>179.58999999999997</v>
      </c>
      <c r="L11" s="14">
        <f t="shared" si="0"/>
        <v>288.62000000000006</v>
      </c>
      <c r="M11" s="14">
        <f t="shared" si="0"/>
        <v>60.339999999999996</v>
      </c>
      <c r="N11" s="14">
        <f t="shared" si="0"/>
        <v>3.1599999999999997</v>
      </c>
    </row>
    <row r="12" spans="1:14" ht="17.399999999999999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</sheetData>
  <mergeCells count="10">
    <mergeCell ref="C5:C6"/>
    <mergeCell ref="A5:A6"/>
    <mergeCell ref="B5:B6"/>
    <mergeCell ref="A1:N1"/>
    <mergeCell ref="A2:N2"/>
    <mergeCell ref="A3:N3"/>
    <mergeCell ref="D5:F5"/>
    <mergeCell ref="H5:J5"/>
    <mergeCell ref="K5:N5"/>
    <mergeCell ref="G5:G6"/>
  </mergeCells>
  <pageMargins left="0.74803149606299213" right="0.74803149606299213" top="0.39370078740157483" bottom="0.39370078740157483" header="0.51181102362204722" footer="0.51181102362204722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zoomScale="70" zoomScaleNormal="70" workbookViewId="0">
      <selection activeCell="D26" sqref="D26"/>
    </sheetView>
  </sheetViews>
  <sheetFormatPr defaultColWidth="8.88671875" defaultRowHeight="14.4"/>
  <cols>
    <col min="1" max="1" width="15.21875" customWidth="1"/>
    <col min="2" max="2" width="71.88671875" customWidth="1"/>
    <col min="6" max="6" width="14.44140625" customWidth="1"/>
    <col min="7" max="7" width="15.21875" customWidth="1"/>
  </cols>
  <sheetData>
    <row r="1" spans="1:14" ht="18" customHeight="1">
      <c r="A1" s="38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8" customHeight="1">
      <c r="A2" s="38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8" customHeight="1">
      <c r="A3" s="38" t="s">
        <v>50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8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8" customHeight="1">
      <c r="A5" s="48" t="s">
        <v>4</v>
      </c>
      <c r="B5" s="48" t="s">
        <v>5</v>
      </c>
      <c r="C5" s="48" t="s">
        <v>6</v>
      </c>
      <c r="D5" s="41" t="s">
        <v>7</v>
      </c>
      <c r="E5" s="42"/>
      <c r="F5" s="43"/>
      <c r="G5" s="48" t="s">
        <v>8</v>
      </c>
      <c r="H5" s="44" t="s">
        <v>9</v>
      </c>
      <c r="I5" s="45"/>
      <c r="J5" s="46"/>
      <c r="K5" s="44" t="s">
        <v>10</v>
      </c>
      <c r="L5" s="45"/>
      <c r="M5" s="45"/>
      <c r="N5" s="46"/>
    </row>
    <row r="6" spans="1:14" ht="18" customHeight="1">
      <c r="A6" s="49"/>
      <c r="B6" s="49"/>
      <c r="C6" s="49"/>
      <c r="D6" s="4" t="s">
        <v>12</v>
      </c>
      <c r="E6" s="5" t="s">
        <v>13</v>
      </c>
      <c r="F6" s="5" t="s">
        <v>14</v>
      </c>
      <c r="G6" s="49"/>
      <c r="H6" s="5" t="s">
        <v>15</v>
      </c>
      <c r="I6" s="5" t="s">
        <v>16</v>
      </c>
      <c r="J6" s="5" t="s">
        <v>17</v>
      </c>
      <c r="K6" s="5" t="s">
        <v>18</v>
      </c>
      <c r="L6" s="5" t="s">
        <v>19</v>
      </c>
      <c r="M6" s="5" t="s">
        <v>20</v>
      </c>
      <c r="N6" s="5" t="s">
        <v>21</v>
      </c>
    </row>
    <row r="7" spans="1:14" ht="18" customHeight="1">
      <c r="A7" s="5" t="s">
        <v>51</v>
      </c>
      <c r="B7" s="6" t="s">
        <v>52</v>
      </c>
      <c r="C7" s="5">
        <v>15</v>
      </c>
      <c r="D7" s="7">
        <v>3.45</v>
      </c>
      <c r="E7" s="7">
        <v>4.3499999999999996</v>
      </c>
      <c r="F7" s="7">
        <v>0</v>
      </c>
      <c r="G7" s="7">
        <v>52.95</v>
      </c>
      <c r="H7" s="7">
        <v>0</v>
      </c>
      <c r="I7" s="7">
        <v>0.24</v>
      </c>
      <c r="J7" s="7">
        <v>0.03</v>
      </c>
      <c r="K7" s="7">
        <v>150</v>
      </c>
      <c r="L7" s="7">
        <v>81</v>
      </c>
      <c r="M7" s="7">
        <v>7.5</v>
      </c>
      <c r="N7" s="7">
        <v>0.17</v>
      </c>
    </row>
    <row r="8" spans="1:14" ht="18" customHeight="1">
      <c r="A8" s="4" t="s">
        <v>53</v>
      </c>
      <c r="B8" s="8" t="s">
        <v>54</v>
      </c>
      <c r="C8" s="4">
        <v>230</v>
      </c>
      <c r="D8" s="4">
        <f>7.6</f>
        <v>7.6</v>
      </c>
      <c r="E8" s="4">
        <v>7.2</v>
      </c>
      <c r="F8" s="4">
        <v>30.3</v>
      </c>
      <c r="G8" s="9">
        <v>216</v>
      </c>
      <c r="H8" s="4">
        <v>0.2</v>
      </c>
      <c r="I8" s="4">
        <v>1.3</v>
      </c>
      <c r="J8" s="4">
        <v>0.04</v>
      </c>
      <c r="K8" s="4">
        <v>129.80000000000001</v>
      </c>
      <c r="L8" s="4">
        <v>201.9</v>
      </c>
      <c r="M8" s="4">
        <v>90.3</v>
      </c>
      <c r="N8" s="4">
        <v>2.7</v>
      </c>
    </row>
    <row r="9" spans="1:14" ht="18" customHeight="1">
      <c r="A9" s="4" t="s">
        <v>55</v>
      </c>
      <c r="B9" s="8" t="s">
        <v>56</v>
      </c>
      <c r="C9" s="4">
        <v>200</v>
      </c>
      <c r="D9" s="7">
        <v>0.19</v>
      </c>
      <c r="E9" s="7">
        <v>0.04</v>
      </c>
      <c r="F9" s="7">
        <v>0.04</v>
      </c>
      <c r="G9" s="9">
        <v>1.3</v>
      </c>
      <c r="H9" s="7">
        <v>0</v>
      </c>
      <c r="I9" s="7">
        <v>0</v>
      </c>
      <c r="J9" s="7">
        <v>0</v>
      </c>
      <c r="K9" s="7">
        <v>0</v>
      </c>
      <c r="L9" s="7">
        <v>0.01</v>
      </c>
      <c r="M9" s="7">
        <v>0</v>
      </c>
      <c r="N9" s="7">
        <v>0.01</v>
      </c>
    </row>
    <row r="10" spans="1:14" ht="18" customHeight="1">
      <c r="A10" s="4"/>
      <c r="B10" s="8" t="s">
        <v>26</v>
      </c>
      <c r="C10" s="4">
        <v>40</v>
      </c>
      <c r="D10" s="10">
        <v>2.6</v>
      </c>
      <c r="E10" s="10">
        <v>0.7</v>
      </c>
      <c r="F10" s="10">
        <v>23.8</v>
      </c>
      <c r="G10" s="11">
        <f>(D10+F10)*4+(E10*9)</f>
        <v>111.9</v>
      </c>
      <c r="H10" s="10">
        <v>4.3999999999999997E-2</v>
      </c>
      <c r="I10" s="10">
        <v>0</v>
      </c>
      <c r="J10" s="10">
        <v>0</v>
      </c>
      <c r="K10" s="10">
        <v>7.6</v>
      </c>
      <c r="L10" s="10">
        <v>26</v>
      </c>
      <c r="M10" s="10">
        <v>5.2</v>
      </c>
      <c r="N10" s="10">
        <v>0.48</v>
      </c>
    </row>
    <row r="11" spans="1:14" ht="18" customHeight="1">
      <c r="A11" s="4"/>
      <c r="B11" s="8" t="s">
        <v>57</v>
      </c>
      <c r="C11" s="4">
        <v>15</v>
      </c>
      <c r="D11" s="12">
        <v>1.88</v>
      </c>
      <c r="E11" s="12">
        <v>5.7</v>
      </c>
      <c r="F11" s="12">
        <v>4.6500000000000004</v>
      </c>
      <c r="G11" s="12">
        <v>78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ht="18" customHeight="1">
      <c r="A12" s="13"/>
      <c r="B12" s="13" t="s">
        <v>28</v>
      </c>
      <c r="C12" s="14">
        <f t="shared" ref="C12:N12" si="0">SUM(C7:C11)</f>
        <v>500</v>
      </c>
      <c r="D12" s="14">
        <f t="shared" si="0"/>
        <v>15.719999999999999</v>
      </c>
      <c r="E12" s="14">
        <f t="shared" si="0"/>
        <v>17.989999999999998</v>
      </c>
      <c r="F12" s="14">
        <f t="shared" si="0"/>
        <v>58.79</v>
      </c>
      <c r="G12" s="14">
        <f t="shared" si="0"/>
        <v>460.15</v>
      </c>
      <c r="H12" s="14">
        <f t="shared" si="0"/>
        <v>0.24399999999999999</v>
      </c>
      <c r="I12" s="14">
        <f t="shared" si="0"/>
        <v>1.54</v>
      </c>
      <c r="J12" s="14">
        <f t="shared" si="0"/>
        <v>7.0000000000000007E-2</v>
      </c>
      <c r="K12" s="14">
        <f t="shared" si="0"/>
        <v>287.40000000000003</v>
      </c>
      <c r="L12" s="14">
        <f t="shared" si="0"/>
        <v>308.90999999999997</v>
      </c>
      <c r="M12" s="14">
        <f t="shared" si="0"/>
        <v>103</v>
      </c>
      <c r="N12" s="14">
        <f t="shared" si="0"/>
        <v>3.36</v>
      </c>
    </row>
    <row r="13" spans="1:14" ht="18" customHeight="1">
      <c r="A13" s="15"/>
      <c r="B13" s="15"/>
      <c r="C13" s="15"/>
      <c r="D13" s="15"/>
      <c r="E13" s="15"/>
      <c r="F13" s="15"/>
      <c r="G13" s="15"/>
      <c r="H13" s="15"/>
      <c r="I13" s="15">
        <v>443</v>
      </c>
      <c r="J13" s="15"/>
      <c r="K13" s="15"/>
      <c r="L13" s="15"/>
      <c r="M13" s="15"/>
      <c r="N13" s="15"/>
    </row>
    <row r="14" spans="1:14" ht="18" customHeight="1">
      <c r="A14" s="47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4" ht="18" customHeight="1">
      <c r="A15" s="48" t="s">
        <v>4</v>
      </c>
      <c r="B15" s="48" t="s">
        <v>5</v>
      </c>
      <c r="C15" s="48" t="s">
        <v>6</v>
      </c>
      <c r="D15" s="41" t="s">
        <v>7</v>
      </c>
      <c r="E15" s="42"/>
      <c r="F15" s="43"/>
      <c r="G15" s="48" t="s">
        <v>8</v>
      </c>
      <c r="H15" s="44" t="s">
        <v>9</v>
      </c>
      <c r="I15" s="45"/>
      <c r="J15" s="46"/>
      <c r="K15" s="44" t="s">
        <v>10</v>
      </c>
      <c r="L15" s="45"/>
      <c r="M15" s="45"/>
      <c r="N15" s="46"/>
    </row>
    <row r="16" spans="1:14" ht="18" customHeight="1">
      <c r="A16" s="49"/>
      <c r="B16" s="49"/>
      <c r="C16" s="49"/>
      <c r="D16" s="4" t="s">
        <v>12</v>
      </c>
      <c r="E16" s="5" t="s">
        <v>13</v>
      </c>
      <c r="F16" s="5" t="s">
        <v>14</v>
      </c>
      <c r="G16" s="49"/>
      <c r="H16" s="5" t="s">
        <v>15</v>
      </c>
      <c r="I16" s="5" t="s">
        <v>16</v>
      </c>
      <c r="J16" s="5" t="s">
        <v>17</v>
      </c>
      <c r="K16" s="5" t="s">
        <v>18</v>
      </c>
      <c r="L16" s="5" t="s">
        <v>19</v>
      </c>
      <c r="M16" s="5" t="s">
        <v>20</v>
      </c>
      <c r="N16" s="5" t="s">
        <v>21</v>
      </c>
    </row>
    <row r="17" spans="1:14" ht="18" customHeight="1">
      <c r="A17" s="4"/>
      <c r="B17" s="8" t="s">
        <v>30</v>
      </c>
      <c r="C17" s="4">
        <v>200</v>
      </c>
      <c r="D17" s="7">
        <v>5.9</v>
      </c>
      <c r="E17" s="7">
        <v>6.75</v>
      </c>
      <c r="F17" s="7">
        <v>9.91</v>
      </c>
      <c r="G17" s="9">
        <f>(D17+F17)*4+(E17*9)</f>
        <v>123.99000000000001</v>
      </c>
      <c r="H17" s="7">
        <v>0.08</v>
      </c>
      <c r="I17" s="7">
        <v>2.74</v>
      </c>
      <c r="J17" s="7">
        <v>0.04</v>
      </c>
      <c r="K17" s="7">
        <v>253.2</v>
      </c>
      <c r="L17" s="7">
        <v>189.9</v>
      </c>
      <c r="M17" s="7">
        <v>29.54</v>
      </c>
      <c r="N17" s="7">
        <v>0.12</v>
      </c>
    </row>
    <row r="18" spans="1:14" ht="18" customHeight="1">
      <c r="A18" s="13"/>
      <c r="B18" s="13" t="s">
        <v>28</v>
      </c>
      <c r="C18" s="14">
        <f t="shared" ref="C18:N18" si="1">SUM(C14:C17)</f>
        <v>200</v>
      </c>
      <c r="D18" s="14">
        <f t="shared" si="1"/>
        <v>5.9</v>
      </c>
      <c r="E18" s="14">
        <f t="shared" si="1"/>
        <v>6.75</v>
      </c>
      <c r="F18" s="14">
        <f t="shared" si="1"/>
        <v>9.91</v>
      </c>
      <c r="G18" s="14">
        <f t="shared" si="1"/>
        <v>123.99000000000001</v>
      </c>
      <c r="H18" s="14">
        <f t="shared" si="1"/>
        <v>0.08</v>
      </c>
      <c r="I18" s="14">
        <f t="shared" si="1"/>
        <v>2.74</v>
      </c>
      <c r="J18" s="14">
        <f t="shared" si="1"/>
        <v>0.04</v>
      </c>
      <c r="K18" s="14">
        <f t="shared" si="1"/>
        <v>253.2</v>
      </c>
      <c r="L18" s="14">
        <f t="shared" si="1"/>
        <v>189.9</v>
      </c>
      <c r="M18" s="14">
        <f t="shared" si="1"/>
        <v>29.54</v>
      </c>
      <c r="N18" s="14">
        <f t="shared" si="1"/>
        <v>0.12</v>
      </c>
    </row>
    <row r="19" spans="1:14" ht="18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8" customHeight="1">
      <c r="A20" s="15"/>
      <c r="B20" s="13" t="s">
        <v>31</v>
      </c>
      <c r="C20" s="14">
        <f t="shared" ref="C20:N20" si="2">C12+C18</f>
        <v>700</v>
      </c>
      <c r="D20" s="14">
        <f t="shared" si="2"/>
        <v>21.619999999999997</v>
      </c>
      <c r="E20" s="14">
        <f t="shared" si="2"/>
        <v>24.74</v>
      </c>
      <c r="F20" s="14">
        <f t="shared" si="2"/>
        <v>68.7</v>
      </c>
      <c r="G20" s="14">
        <f t="shared" si="2"/>
        <v>584.14</v>
      </c>
      <c r="H20" s="14">
        <f t="shared" si="2"/>
        <v>0.32400000000000001</v>
      </c>
      <c r="I20" s="14">
        <f t="shared" si="2"/>
        <v>4.28</v>
      </c>
      <c r="J20" s="14">
        <f t="shared" si="2"/>
        <v>0.11000000000000001</v>
      </c>
      <c r="K20" s="14">
        <f t="shared" si="2"/>
        <v>540.6</v>
      </c>
      <c r="L20" s="14">
        <f t="shared" si="2"/>
        <v>498.80999999999995</v>
      </c>
      <c r="M20" s="14">
        <f t="shared" si="2"/>
        <v>132.54</v>
      </c>
      <c r="N20" s="14">
        <f t="shared" si="2"/>
        <v>3.48</v>
      </c>
    </row>
    <row r="21" spans="1:14" ht="18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</sheetData>
  <mergeCells count="18">
    <mergeCell ref="C5:C6"/>
    <mergeCell ref="C15:C16"/>
    <mergeCell ref="A5:A6"/>
    <mergeCell ref="A15:A16"/>
    <mergeCell ref="A1:N1"/>
    <mergeCell ref="A2:N2"/>
    <mergeCell ref="A3:N3"/>
    <mergeCell ref="D5:F5"/>
    <mergeCell ref="H5:J5"/>
    <mergeCell ref="K5:N5"/>
    <mergeCell ref="A14:N14"/>
    <mergeCell ref="D15:F15"/>
    <mergeCell ref="H15:J15"/>
    <mergeCell ref="K15:N15"/>
    <mergeCell ref="B5:B6"/>
    <mergeCell ref="B15:B16"/>
    <mergeCell ref="G5:G6"/>
    <mergeCell ref="G15:G16"/>
  </mergeCells>
  <pageMargins left="0.74803149606299213" right="0.74803149606299213" top="0.39370078740157483" bottom="0.39370078740157483" header="0.51181102362204722" footer="0.51181102362204722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началка 75,38</vt:lpstr>
      <vt:lpstr>мобилизованные 153,92</vt:lpstr>
      <vt:lpstr>платники 100,00</vt:lpstr>
      <vt:lpstr>целиакия</vt:lpstr>
      <vt:lpstr>сахарный диабет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Бухгалтерия2</dc:creator>
  <cp:lastModifiedBy>Бухгалтерия2</cp:lastModifiedBy>
  <cp:lastPrinted>2024-01-24T08:38:05Z</cp:lastPrinted>
  <dcterms:created xsi:type="dcterms:W3CDTF">2023-05-12T05:23:00Z</dcterms:created>
  <dcterms:modified xsi:type="dcterms:W3CDTF">2024-01-24T08:48:11Z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A68B8DB3EC4245BFB8BF288444C421E2</vt:lpwstr>
  </property>
  <property fmtid="{D5CDD505-2E9C-101B-9397-08002B2CF9AE}" pid="3" name="KSOProductBuildVer">
    <vt:lpwstr>1049-12.2.0.13431</vt:lpwstr>
  </property>
</Properties>
</file>